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/>
  <xr:revisionPtr revIDLastSave="0" documentId="13_ncr:1_{A549F2E0-54A7-4757-B88F-CC317F66B1B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İPARİŞ FİŞİ" sheetId="2" r:id="rId1"/>
    <sheet name="YazıFormül" sheetId="3" state="hidden" r:id="rId2"/>
  </sheets>
  <definedNames>
    <definedName name="_xlnm.Print_Area" localSheetId="0">'SİPARİŞ FİŞİ'!$A$1:$AI$55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46" i="2" l="1"/>
  <c r="AA55" i="2" l="1"/>
  <c r="S55" i="2"/>
  <c r="B26" i="3" l="1"/>
  <c r="G8" i="2" l="1"/>
  <c r="V44" i="2"/>
  <c r="AN44" i="2" s="1"/>
  <c r="AQ44" i="2" s="1"/>
  <c r="AT44" i="2" s="1"/>
  <c r="AF44" i="2" s="1"/>
  <c r="V39" i="2"/>
  <c r="AN39" i="2" s="1"/>
  <c r="AQ39" i="2" s="1"/>
  <c r="AT39" i="2" s="1"/>
  <c r="AF39" i="2" s="1"/>
  <c r="V40" i="2"/>
  <c r="AN40" i="2" s="1"/>
  <c r="AQ40" i="2" s="1"/>
  <c r="AT40" i="2" s="1"/>
  <c r="AF40" i="2" s="1"/>
  <c r="V41" i="2"/>
  <c r="AN41" i="2" s="1"/>
  <c r="AQ41" i="2" s="1"/>
  <c r="AT41" i="2" s="1"/>
  <c r="AF41" i="2" s="1"/>
  <c r="V42" i="2"/>
  <c r="AN42" i="2" s="1"/>
  <c r="AQ42" i="2" s="1"/>
  <c r="AT42" i="2" s="1"/>
  <c r="AF42" i="2" s="1"/>
  <c r="V43" i="2"/>
  <c r="AN43" i="2" s="1"/>
  <c r="AQ43" i="2" s="1"/>
  <c r="AT43" i="2" s="1"/>
  <c r="AF43" i="2" s="1"/>
  <c r="V23" i="2"/>
  <c r="AN23" i="2" s="1"/>
  <c r="AQ23" i="2" s="1"/>
  <c r="AT23" i="2" s="1"/>
  <c r="AF23" i="2" s="1"/>
  <c r="V24" i="2"/>
  <c r="AN24" i="2" s="1"/>
  <c r="AQ24" i="2" s="1"/>
  <c r="AT24" i="2" s="1"/>
  <c r="AF24" i="2" s="1"/>
  <c r="V25" i="2"/>
  <c r="AN25" i="2" s="1"/>
  <c r="AQ25" i="2" s="1"/>
  <c r="AT25" i="2" s="1"/>
  <c r="AF25" i="2" s="1"/>
  <c r="V26" i="2"/>
  <c r="AN26" i="2" s="1"/>
  <c r="AQ26" i="2" s="1"/>
  <c r="AT26" i="2" s="1"/>
  <c r="AF26" i="2" s="1"/>
  <c r="V27" i="2"/>
  <c r="AN27" i="2" s="1"/>
  <c r="AQ27" i="2" s="1"/>
  <c r="AT27" i="2" s="1"/>
  <c r="AF27" i="2" s="1"/>
  <c r="V28" i="2"/>
  <c r="AN28" i="2" s="1"/>
  <c r="AQ28" i="2" s="1"/>
  <c r="AT28" i="2" s="1"/>
  <c r="AF28" i="2" s="1"/>
  <c r="V29" i="2"/>
  <c r="AN29" i="2" s="1"/>
  <c r="AQ29" i="2" s="1"/>
  <c r="AT29" i="2" s="1"/>
  <c r="AF29" i="2" s="1"/>
  <c r="V30" i="2"/>
  <c r="V31" i="2"/>
  <c r="AN31" i="2" s="1"/>
  <c r="AQ31" i="2" s="1"/>
  <c r="AT31" i="2" s="1"/>
  <c r="AF31" i="2" s="1"/>
  <c r="V32" i="2"/>
  <c r="AN32" i="2" s="1"/>
  <c r="AQ32" i="2" s="1"/>
  <c r="AT32" i="2" s="1"/>
  <c r="AF32" i="2" s="1"/>
  <c r="V33" i="2"/>
  <c r="AN33" i="2" s="1"/>
  <c r="AQ33" i="2" s="1"/>
  <c r="AT33" i="2" s="1"/>
  <c r="AF33" i="2" s="1"/>
  <c r="V34" i="2"/>
  <c r="V35" i="2"/>
  <c r="AN35" i="2" s="1"/>
  <c r="AQ35" i="2" s="1"/>
  <c r="AT35" i="2" s="1"/>
  <c r="AF35" i="2" s="1"/>
  <c r="V36" i="2"/>
  <c r="AN36" i="2" s="1"/>
  <c r="AQ36" i="2" s="1"/>
  <c r="AT36" i="2" s="1"/>
  <c r="AF36" i="2" s="1"/>
  <c r="V37" i="2"/>
  <c r="AN37" i="2" s="1"/>
  <c r="AQ37" i="2" s="1"/>
  <c r="AT37" i="2" s="1"/>
  <c r="AF37" i="2" s="1"/>
  <c r="V38" i="2"/>
  <c r="AN38" i="2" s="1"/>
  <c r="AQ38" i="2" s="1"/>
  <c r="AT38" i="2" s="1"/>
  <c r="AF38" i="2" s="1"/>
  <c r="V16" i="2"/>
  <c r="AN16" i="2" s="1"/>
  <c r="AQ16" i="2" s="1"/>
  <c r="AT16" i="2" s="1"/>
  <c r="AF16" i="2" s="1"/>
  <c r="V17" i="2"/>
  <c r="AN17" i="2" s="1"/>
  <c r="AQ17" i="2" s="1"/>
  <c r="AT17" i="2" s="1"/>
  <c r="AF17" i="2" s="1"/>
  <c r="V18" i="2"/>
  <c r="AN18" i="2" s="1"/>
  <c r="AQ18" i="2" s="1"/>
  <c r="AT18" i="2" s="1"/>
  <c r="AF18" i="2" s="1"/>
  <c r="V19" i="2"/>
  <c r="AN19" i="2" s="1"/>
  <c r="AQ19" i="2" s="1"/>
  <c r="AT19" i="2" s="1"/>
  <c r="AF19" i="2" s="1"/>
  <c r="V20" i="2"/>
  <c r="AN20" i="2" s="1"/>
  <c r="AQ20" i="2" s="1"/>
  <c r="AT20" i="2" s="1"/>
  <c r="AF20" i="2" s="1"/>
  <c r="V21" i="2"/>
  <c r="AN21" i="2" s="1"/>
  <c r="AQ21" i="2" s="1"/>
  <c r="AT21" i="2" s="1"/>
  <c r="AF21" i="2" s="1"/>
  <c r="V22" i="2"/>
  <c r="AN22" i="2" s="1"/>
  <c r="AQ22" i="2" s="1"/>
  <c r="AT22" i="2" s="1"/>
  <c r="AF22" i="2" s="1"/>
  <c r="AN30" i="2"/>
  <c r="AQ30" i="2" s="1"/>
  <c r="AT30" i="2" s="1"/>
  <c r="AF30" i="2" s="1"/>
  <c r="AN34" i="2"/>
  <c r="AQ34" i="2" s="1"/>
  <c r="AT34" i="2" s="1"/>
  <c r="AF34" i="2" s="1"/>
  <c r="V15" i="2"/>
  <c r="AN15" i="2" s="1"/>
  <c r="AQ15" i="2" s="1"/>
  <c r="AT15" i="2" s="1"/>
  <c r="AF15" i="2" s="1"/>
  <c r="AD48" i="2" l="1"/>
  <c r="AD49" i="2" s="1"/>
  <c r="AD50" i="2" s="1"/>
  <c r="B1" i="3" s="1"/>
  <c r="AD47" i="2" l="1"/>
  <c r="R6" i="3"/>
  <c r="B10" i="3"/>
  <c r="S6" i="3"/>
  <c r="B8" i="3"/>
  <c r="R8" i="3" l="1"/>
  <c r="R10" i="3" s="1"/>
  <c r="S8" i="3"/>
  <c r="S9" i="3" s="1"/>
  <c r="S10" i="3" s="1"/>
  <c r="O6" i="3"/>
  <c r="O8" i="3" s="1"/>
  <c r="K6" i="3"/>
  <c r="K8" i="3" s="1"/>
  <c r="F6" i="3"/>
  <c r="F8" i="3" s="1"/>
  <c r="P6" i="3"/>
  <c r="P8" i="3" s="1"/>
  <c r="P9" i="3" s="1"/>
  <c r="P10" i="3" s="1"/>
  <c r="N6" i="3"/>
  <c r="N8" i="3" s="1"/>
  <c r="N9" i="3" s="1"/>
  <c r="N10" i="3" s="1"/>
  <c r="H6" i="3"/>
  <c r="H8" i="3" s="1"/>
  <c r="J6" i="3"/>
  <c r="J8" i="3" s="1"/>
  <c r="D6" i="3"/>
  <c r="D8" i="3" s="1"/>
  <c r="D9" i="3" s="1"/>
  <c r="D10" i="3" s="1"/>
  <c r="G6" i="3"/>
  <c r="G8" i="3" s="1"/>
  <c r="M6" i="3"/>
  <c r="M8" i="3" s="1"/>
  <c r="M9" i="3" s="1"/>
  <c r="L6" i="3"/>
  <c r="L8" i="3" s="1"/>
  <c r="I6" i="3"/>
  <c r="I8" i="3" s="1"/>
  <c r="E6" i="3"/>
  <c r="E8" i="3" s="1"/>
  <c r="R9" i="3" l="1"/>
  <c r="U10" i="3"/>
  <c r="M10" i="3"/>
  <c r="H10" i="3"/>
  <c r="H9" i="3"/>
  <c r="K9" i="3"/>
  <c r="K10" i="3" s="1"/>
  <c r="E9" i="3"/>
  <c r="E10" i="3"/>
  <c r="G9" i="3"/>
  <c r="G10" i="3"/>
  <c r="O9" i="3"/>
  <c r="O10" i="3"/>
  <c r="I10" i="3"/>
  <c r="I9" i="3"/>
  <c r="L9" i="3"/>
  <c r="L10" i="3"/>
  <c r="J9" i="3"/>
  <c r="J10" i="3" s="1"/>
  <c r="F9" i="3"/>
  <c r="F10" i="3"/>
  <c r="U9" i="3" l="1"/>
  <c r="C1" i="3" s="1"/>
  <c r="X51" i="2" s="1"/>
</calcChain>
</file>

<file path=xl/sharedStrings.xml><?xml version="1.0" encoding="utf-8"?>
<sst xmlns="http://schemas.openxmlformats.org/spreadsheetml/2006/main" count="91" uniqueCount="91">
  <si>
    <t>TEKLİF</t>
  </si>
  <si>
    <t>FİRMA ADI</t>
  </si>
  <si>
    <t>FİRMA ADRESİ</t>
  </si>
  <si>
    <t>TEKLİF TARİHİ</t>
  </si>
  <si>
    <t>FİRMA YETKİLİSİ</t>
  </si>
  <si>
    <t>MARKA</t>
  </si>
  <si>
    <t>ADET</t>
  </si>
  <si>
    <t>TUTAR</t>
  </si>
  <si>
    <t>İSKONTO</t>
  </si>
  <si>
    <t>ARA TOPLAM</t>
  </si>
  <si>
    <t>KDV (%18)</t>
  </si>
  <si>
    <t>GENEL TOPLAM</t>
  </si>
  <si>
    <t>ADI - SOYADI</t>
  </si>
  <si>
    <t>TOPLAM</t>
  </si>
  <si>
    <t>İSKONTO %</t>
  </si>
  <si>
    <t>BİRİM
TUTAR</t>
  </si>
  <si>
    <t>ÜRÜN</t>
  </si>
  <si>
    <t>BİRİNCİ</t>
  </si>
  <si>
    <t>İKİNCİ</t>
  </si>
  <si>
    <t>ÜÇÜNCÜ</t>
  </si>
  <si>
    <t>LİSTEFİYATI</t>
  </si>
  <si>
    <t>TEKLİFİ DÜZENLEYEN'in</t>
  </si>
  <si>
    <t>GSM</t>
  </si>
  <si>
    <t>E-MAIL</t>
  </si>
  <si>
    <t>TÜRKLİRASI</t>
  </si>
  <si>
    <t>KURUŞ</t>
  </si>
  <si>
    <t>1</t>
  </si>
  <si>
    <t>BİR</t>
  </si>
  <si>
    <t>ON</t>
  </si>
  <si>
    <t>2</t>
  </si>
  <si>
    <t>İKİ</t>
  </si>
  <si>
    <t>YİRMİ</t>
  </si>
  <si>
    <t>3</t>
  </si>
  <si>
    <t>ÜÇ</t>
  </si>
  <si>
    <t>OTUZ</t>
  </si>
  <si>
    <t>4</t>
  </si>
  <si>
    <t>DÖRT</t>
  </si>
  <si>
    <t>KIRK</t>
  </si>
  <si>
    <t>5</t>
  </si>
  <si>
    <t>BEŞ</t>
  </si>
  <si>
    <t>ELLİ</t>
  </si>
  <si>
    <t>6</t>
  </si>
  <si>
    <t>ALTI</t>
  </si>
  <si>
    <t>ALTMIŞ</t>
  </si>
  <si>
    <t>7</t>
  </si>
  <si>
    <t>YEDİ</t>
  </si>
  <si>
    <t>YETMİŞ</t>
  </si>
  <si>
    <t>8</t>
  </si>
  <si>
    <t>SEKİZ</t>
  </si>
  <si>
    <t>SEKSEN</t>
  </si>
  <si>
    <t>9</t>
  </si>
  <si>
    <t>DOKUZ</t>
  </si>
  <si>
    <t>DOKSAN</t>
  </si>
  <si>
    <t>Tarih</t>
  </si>
  <si>
    <t>January</t>
  </si>
  <si>
    <t>Ay Yıl</t>
  </si>
  <si>
    <t>February</t>
  </si>
  <si>
    <t>PO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</si>
  <si>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</si>
  <si>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</si>
  <si>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</si>
  <si>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</si>
  <si>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</si>
  <si>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</si>
  <si>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</si>
  <si>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</si>
  <si>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</si>
  <si>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</si>
  <si>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Atakan Nayır</t>
  </si>
  <si>
    <t>Emrah Bilgiç</t>
  </si>
  <si>
    <t>Fatih Yağız</t>
  </si>
  <si>
    <t>Mahir Soysal</t>
  </si>
  <si>
    <t>Metin Soysal</t>
  </si>
  <si>
    <t>atakan@metma.com.tr</t>
  </si>
  <si>
    <t>emrah@metma.com.tr</t>
  </si>
  <si>
    <t>fatih@metma.com.tr</t>
  </si>
  <si>
    <t>mahir@metma.com.tr</t>
  </si>
  <si>
    <t>metin@metma.com.tr</t>
  </si>
  <si>
    <t>+90 (533) 310 72 24</t>
  </si>
  <si>
    <t>+90 (546) 277 29 86</t>
  </si>
  <si>
    <t>+90 (533) 168 68 48</t>
  </si>
  <si>
    <t>+90 (533) 520 93 27</t>
  </si>
  <si>
    <t>+90 (532) 777 90 16</t>
  </si>
  <si>
    <t xml:space="preserve"> Metma Elektrik&amp;Elektronik
 Rüstem Paşa Mh. Hürriyet Sk. No:27/B Merkez/Yalova
 +90 (226) 813 59 59
 www.metma.com.tr
 metma@metma.com.tr</t>
  </si>
  <si>
    <t>BANKA HESAP BİLGİLERİ</t>
  </si>
  <si>
    <t>HALK BANKASI</t>
  </si>
  <si>
    <t>TR36 0001 2009 3620 0010 2606 37</t>
  </si>
  <si>
    <t>TR35 0001 5001 5800 7287 5224 00</t>
  </si>
  <si>
    <t>Metma Mobilya Bilgisayar Elektronik Teknik Hizmetler Taşımacılık Tic. ve San. Ltd. Şti</t>
  </si>
  <si>
    <t>ÖDEME ŞEKLİ</t>
  </si>
  <si>
    <t>VAKIF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</si>
</sst>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₺&quot;"/>
    <numFmt numFmtId="165" formatCode="[$-F800]dddd\,\ mmmm\ dd\,\ yyyy"/>
    <numFmt numFmtId="166" formatCode="#,##0.000\ &quot;₺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8"/>
      <name val="Arial"/>
      <family val="2"/>
    </font>
    <font>
      <sz val="9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3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center"/>
    </xf>
    <xf numFmtId="0" fontId="5" fillId="0" borderId="0" xfId="1"/>
    <xf numFmtId="0" fontId="8" fillId="0" borderId="0" xfId="2"/>
    <xf numFmtId="49" fontId="5" fillId="0" borderId="0" xfId="1" applyNumberFormat="1"/>
    <xf numFmtId="0" fontId="3" fillId="2" borderId="13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5" fontId="3" fillId="2" borderId="34" xfId="0" applyNumberFormat="1" applyFont="1" applyFill="1" applyBorder="1" applyAlignment="1" applyProtection="1">
      <alignment horizontal="center" vertical="center"/>
      <protection locked="0"/>
    </xf>
    <xf numFmtId="165" fontId="3" fillId="2" borderId="35" xfId="0" applyNumberFormat="1" applyFont="1" applyFill="1" applyBorder="1" applyAlignment="1" applyProtection="1">
      <alignment horizontal="center" vertical="center"/>
      <protection locked="0"/>
    </xf>
    <xf numFmtId="165" fontId="3" fillId="2" borderId="36" xfId="0" applyNumberFormat="1" applyFont="1" applyFill="1" applyBorder="1" applyAlignment="1" applyProtection="1">
      <alignment horizontal="center" vertical="center"/>
      <protection locked="0"/>
    </xf>
    <xf numFmtId="165" fontId="3" fillId="2" borderId="37" xfId="0" applyNumberFormat="1" applyFont="1" applyFill="1" applyBorder="1" applyAlignment="1">
      <alignment horizontal="center" vertical="center"/>
    </xf>
    <xf numFmtId="165" fontId="3" fillId="2" borderId="33" xfId="0" applyNumberFormat="1" applyFont="1" applyFill="1" applyBorder="1" applyAlignment="1">
      <alignment horizontal="center" vertical="center"/>
    </xf>
    <xf numFmtId="165" fontId="3" fillId="2" borderId="34" xfId="0" applyNumberFormat="1" applyFont="1" applyFill="1" applyBorder="1" applyAlignment="1">
      <alignment horizontal="center" vertical="center"/>
    </xf>
    <xf numFmtId="165" fontId="3" fillId="2" borderId="32" xfId="0" applyNumberFormat="1" applyFont="1" applyFill="1" applyBorder="1" applyAlignment="1">
      <alignment horizontal="right" vertical="center"/>
    </xf>
    <xf numFmtId="165" fontId="3" fillId="2" borderId="33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horizontal="center" vertical="center"/>
      <protection locked="0"/>
    </xf>
    <xf numFmtId="166" fontId="12" fillId="2" borderId="44" xfId="0" applyNumberFormat="1" applyFont="1" applyFill="1" applyBorder="1" applyAlignment="1" applyProtection="1">
      <alignment horizontal="center" vertical="center"/>
      <protection locked="0"/>
    </xf>
    <xf numFmtId="164" fontId="12" fillId="2" borderId="44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166" fontId="12" fillId="0" borderId="44" xfId="0" applyNumberFormat="1" applyFont="1" applyBorder="1" applyAlignment="1" applyProtection="1">
      <alignment horizontal="center" vertical="center"/>
      <protection locked="0"/>
    </xf>
    <xf numFmtId="164" fontId="12" fillId="0" borderId="44" xfId="0" applyNumberFormat="1" applyFont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166" fontId="12" fillId="0" borderId="45" xfId="0" applyNumberFormat="1" applyFont="1" applyBorder="1" applyAlignment="1" applyProtection="1">
      <alignment horizontal="center" vertical="center"/>
      <protection locked="0"/>
    </xf>
    <xf numFmtId="164" fontId="12" fillId="0" borderId="45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164" fontId="10" fillId="0" borderId="19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</cellXfs>
  <cellStyles count="3">
    <cellStyle name="Köprü" xfId="2" builtinId="8"/>
    <cellStyle name="Normal" xfId="0" builtinId="0"/>
    <cellStyle name="Normal 4" xfId="1" xr:uid="{E7B16C3A-1B0F-489F-A2B9-810AADA3A8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123826</xdr:colOff>
      <xdr:row>0</xdr:row>
      <xdr:rowOff>161926</xdr:rowOff>
    </xdr:from>
    <xdr:to>
      <xdr:col>34</xdr:col>
      <xdr:colOff>47626</xdr:colOff>
      <xdr:row>5</xdr:row>
      <xdr:rowOff>26290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193A3DF0-8972-4261-A55D-799B3377F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6" y="161926"/>
          <a:ext cx="1828800" cy="816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atih@metma.com.tr" TargetMode="External"/><Relationship Id="rId2" Type="http://schemas.openxmlformats.org/officeDocument/2006/relationships/hyperlink" Target="mailto:emrah@metma.com.tr" TargetMode="External"/><Relationship Id="rId1" Type="http://schemas.openxmlformats.org/officeDocument/2006/relationships/hyperlink" Target="mailto:atakan@metma.com.tr" TargetMode="External"/><Relationship Id="rId5" Type="http://schemas.openxmlformats.org/officeDocument/2006/relationships/hyperlink" Target="mailto:metin@metma.com.tr" TargetMode="External"/><Relationship Id="rId4" Type="http://schemas.openxmlformats.org/officeDocument/2006/relationships/hyperlink" Target="mailto:mahir@metma.com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7A9D-34FE-4CD5-AAC8-70CB6E6E4422}">
  <dimension ref="A1:BC69"/>
  <sheetViews>
    <sheetView showZeros="0" tabSelected="1" zoomScaleNormal="100" workbookViewId="0">
      <selection activeCell="D38" sqref="D38:O38"/>
    </sheetView>
  </sheetViews>
  <sheetFormatPr defaultColWidth="0" defaultRowHeight="15" zeroHeight="1" x14ac:dyDescent="0.25"/>
  <cols>
    <col min="1" max="35" width="2.85546875" style="1" customWidth="1"/>
    <col min="36" max="36" width="0.140625" style="1" customWidth="1"/>
    <col min="37" max="55" width="0" style="1" hidden="1" customWidth="1"/>
    <col min="56" max="16384" width="2.85546875" style="1" hidden="1"/>
  </cols>
  <sheetData>
    <row r="1" spans="1:53" ht="15" customHeight="1" x14ac:dyDescent="0.25">
      <c r="A1" s="15" t="s">
        <v>83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9"/>
    </row>
    <row r="2" spans="1:53" ht="15" customHeight="1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  <c r="AJ2" s="9"/>
    </row>
    <row r="3" spans="1:53" ht="1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  <c r="AJ3" s="9"/>
    </row>
    <row r="4" spans="1:53" ht="15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20"/>
      <c r="AJ4" s="9"/>
    </row>
    <row r="5" spans="1:53" ht="15" customHeight="1" x14ac:dyDescent="0.25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20"/>
      <c r="AJ5" s="9"/>
      <c r="AN5" s="46"/>
      <c r="AO5" s="46"/>
      <c r="AT5" s="46"/>
      <c r="AU5" s="46"/>
      <c r="AV5" s="46"/>
    </row>
    <row r="6" spans="1:53" ht="15.75" customHeight="1" thickBot="1" x14ac:dyDescent="0.3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9"/>
    </row>
    <row r="7" spans="1:53" ht="15.75" thickBot="1" x14ac:dyDescent="0.3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9"/>
    </row>
    <row r="8" spans="1:53" ht="15.75" thickBot="1" x14ac:dyDescent="0.3">
      <c r="A8" s="25" t="s">
        <v>3</v>
      </c>
      <c r="B8" s="26"/>
      <c r="C8" s="26"/>
      <c r="D8" s="26"/>
      <c r="E8" s="26"/>
      <c r="F8" s="27"/>
      <c r="G8" s="96">
        <f ca="1">TODAY()</f>
        <v>43599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  <c r="U8" s="99" t="s">
        <v>89</v>
      </c>
      <c r="V8" s="100"/>
      <c r="W8" s="100"/>
      <c r="X8" s="100"/>
      <c r="Y8" s="100"/>
      <c r="Z8" s="100"/>
      <c r="AA8" s="100"/>
      <c r="AB8" s="93"/>
      <c r="AC8" s="94"/>
      <c r="AD8" s="94"/>
      <c r="AE8" s="94"/>
      <c r="AF8" s="94"/>
      <c r="AG8" s="94"/>
      <c r="AH8" s="94"/>
      <c r="AI8" s="95"/>
      <c r="AJ8" s="9"/>
    </row>
    <row r="9" spans="1:53" x14ac:dyDescent="0.25">
      <c r="A9" s="28" t="s">
        <v>1</v>
      </c>
      <c r="B9" s="29"/>
      <c r="C9" s="29"/>
      <c r="D9" s="29"/>
      <c r="E9" s="29"/>
      <c r="F9" s="30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9"/>
      <c r="AJ9" s="9"/>
    </row>
    <row r="10" spans="1:53" x14ac:dyDescent="0.25">
      <c r="A10" s="31" t="s">
        <v>2</v>
      </c>
      <c r="B10" s="32"/>
      <c r="C10" s="32"/>
      <c r="D10" s="32"/>
      <c r="E10" s="32"/>
      <c r="F10" s="33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2"/>
      <c r="AJ10" s="9"/>
    </row>
    <row r="11" spans="1:53" ht="15.75" thickBot="1" x14ac:dyDescent="0.3">
      <c r="A11" s="34" t="s">
        <v>4</v>
      </c>
      <c r="B11" s="35"/>
      <c r="C11" s="35"/>
      <c r="D11" s="35"/>
      <c r="E11" s="35"/>
      <c r="F11" s="36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5"/>
      <c r="AJ11" s="9"/>
    </row>
    <row r="12" spans="1:53" ht="15.75" thickBot="1" x14ac:dyDescent="0.3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9"/>
    </row>
    <row r="13" spans="1:53" s="11" customFormat="1" ht="15" customHeight="1" x14ac:dyDescent="0.25">
      <c r="A13" s="47" t="s">
        <v>5</v>
      </c>
      <c r="B13" s="48"/>
      <c r="C13" s="49"/>
      <c r="D13" s="54" t="s">
        <v>16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 t="s">
        <v>6</v>
      </c>
      <c r="Q13" s="54"/>
      <c r="R13" s="53" t="s">
        <v>15</v>
      </c>
      <c r="S13" s="54"/>
      <c r="T13" s="54"/>
      <c r="U13" s="54"/>
      <c r="V13" s="54" t="s">
        <v>7</v>
      </c>
      <c r="W13" s="54"/>
      <c r="X13" s="54"/>
      <c r="Y13" s="54"/>
      <c r="Z13" s="47" t="s">
        <v>14</v>
      </c>
      <c r="AA13" s="48"/>
      <c r="AB13" s="48"/>
      <c r="AC13" s="48"/>
      <c r="AD13" s="48"/>
      <c r="AE13" s="49"/>
      <c r="AF13" s="54" t="s">
        <v>13</v>
      </c>
      <c r="AG13" s="54"/>
      <c r="AH13" s="54"/>
      <c r="AI13" s="54"/>
    </row>
    <row r="14" spans="1:53" s="11" customFormat="1" x14ac:dyDescent="0.25">
      <c r="A14" s="50"/>
      <c r="B14" s="51"/>
      <c r="C14" s="5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0">
        <v>1</v>
      </c>
      <c r="AA14" s="51"/>
      <c r="AB14" s="51">
        <v>2</v>
      </c>
      <c r="AC14" s="51"/>
      <c r="AD14" s="51">
        <v>3</v>
      </c>
      <c r="AE14" s="52"/>
      <c r="AF14" s="55"/>
      <c r="AG14" s="55"/>
      <c r="AH14" s="55"/>
      <c r="AI14" s="55"/>
      <c r="AN14" s="56" t="s">
        <v>17</v>
      </c>
      <c r="AO14" s="56"/>
      <c r="AP14" s="56"/>
      <c r="AQ14" s="56" t="s">
        <v>18</v>
      </c>
      <c r="AR14" s="56"/>
      <c r="AS14" s="56"/>
      <c r="AT14" s="56" t="s">
        <v>19</v>
      </c>
      <c r="AU14" s="56"/>
      <c r="AV14" s="56"/>
      <c r="AW14" s="12"/>
      <c r="AX14" s="12"/>
      <c r="AY14" s="12"/>
      <c r="AZ14" s="12"/>
      <c r="BA14" s="12"/>
    </row>
    <row r="15" spans="1:53" x14ac:dyDescent="0.25">
      <c r="A15" s="111"/>
      <c r="B15" s="112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115"/>
      <c r="T15" s="115"/>
      <c r="U15" s="115"/>
      <c r="V15" s="116">
        <f>R15*P15</f>
        <v>0</v>
      </c>
      <c r="W15" s="116"/>
      <c r="X15" s="116"/>
      <c r="Y15" s="116"/>
      <c r="Z15" s="117"/>
      <c r="AA15" s="118"/>
      <c r="AB15" s="118"/>
      <c r="AC15" s="118"/>
      <c r="AD15" s="118"/>
      <c r="AE15" s="119"/>
      <c r="AF15" s="116">
        <f>AT15</f>
        <v>0</v>
      </c>
      <c r="AG15" s="116"/>
      <c r="AH15" s="116"/>
      <c r="AI15" s="116"/>
      <c r="AJ15" s="9"/>
      <c r="AN15" s="14">
        <f>(V15)-(V15*Z15/100)</f>
        <v>0</v>
      </c>
      <c r="AO15" s="14"/>
      <c r="AP15" s="14"/>
      <c r="AQ15" s="14">
        <f>(AN15)-(AN15*AB15/100)</f>
        <v>0</v>
      </c>
      <c r="AR15" s="14"/>
      <c r="AS15" s="14"/>
      <c r="AT15" s="14">
        <f>(AQ15)-(AQ15*AD15/100)</f>
        <v>0</v>
      </c>
      <c r="AU15" s="14"/>
      <c r="AV15" s="14"/>
    </row>
    <row r="16" spans="1:53" x14ac:dyDescent="0.25">
      <c r="A16" s="120"/>
      <c r="B16" s="112"/>
      <c r="C16" s="113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5"/>
      <c r="S16" s="115"/>
      <c r="T16" s="115"/>
      <c r="U16" s="115"/>
      <c r="V16" s="116">
        <f t="shared" ref="V16:V23" si="0">R16*P16</f>
        <v>0</v>
      </c>
      <c r="W16" s="116"/>
      <c r="X16" s="116"/>
      <c r="Y16" s="116"/>
      <c r="Z16" s="117"/>
      <c r="AA16" s="118"/>
      <c r="AB16" s="118"/>
      <c r="AC16" s="118"/>
      <c r="AD16" s="118"/>
      <c r="AE16" s="119"/>
      <c r="AF16" s="116">
        <f t="shared" ref="AF16:AF23" si="1">AT16</f>
        <v>0</v>
      </c>
      <c r="AG16" s="116"/>
      <c r="AH16" s="116"/>
      <c r="AI16" s="116"/>
      <c r="AJ16" s="9"/>
      <c r="AN16" s="14">
        <f t="shared" ref="AN16:AN18" si="2">(V16)-(V16*Z16/100)</f>
        <v>0</v>
      </c>
      <c r="AO16" s="14"/>
      <c r="AP16" s="14"/>
      <c r="AQ16" s="14">
        <f t="shared" ref="AQ16:AQ18" si="3">(AN16)-(AN16*AB16/100)</f>
        <v>0</v>
      </c>
      <c r="AR16" s="14"/>
      <c r="AS16" s="14"/>
      <c r="AT16" s="14">
        <f t="shared" ref="AT16:AT18" si="4">(AQ16)-(AQ16*AD16/100)</f>
        <v>0</v>
      </c>
      <c r="AU16" s="14"/>
      <c r="AV16" s="14"/>
    </row>
    <row r="17" spans="1:48" x14ac:dyDescent="0.25">
      <c r="A17" s="121"/>
      <c r="B17" s="122"/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5"/>
      <c r="S17" s="125"/>
      <c r="T17" s="125"/>
      <c r="U17" s="125"/>
      <c r="V17" s="126">
        <f t="shared" si="0"/>
        <v>0</v>
      </c>
      <c r="W17" s="126"/>
      <c r="X17" s="126"/>
      <c r="Y17" s="126"/>
      <c r="Z17" s="127"/>
      <c r="AA17" s="128"/>
      <c r="AB17" s="128"/>
      <c r="AC17" s="128"/>
      <c r="AD17" s="128"/>
      <c r="AE17" s="129"/>
      <c r="AF17" s="126">
        <f t="shared" si="1"/>
        <v>0</v>
      </c>
      <c r="AG17" s="126"/>
      <c r="AH17" s="126"/>
      <c r="AI17" s="126"/>
      <c r="AJ17" s="9"/>
      <c r="AN17" s="14">
        <f t="shared" si="2"/>
        <v>0</v>
      </c>
      <c r="AO17" s="14"/>
      <c r="AP17" s="14"/>
      <c r="AQ17" s="14">
        <f t="shared" si="3"/>
        <v>0</v>
      </c>
      <c r="AR17" s="14"/>
      <c r="AS17" s="14"/>
      <c r="AT17" s="14">
        <f t="shared" si="4"/>
        <v>0</v>
      </c>
      <c r="AU17" s="14"/>
      <c r="AV17" s="14"/>
    </row>
    <row r="18" spans="1:48" x14ac:dyDescent="0.25">
      <c r="A18" s="130"/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5"/>
      <c r="S18" s="125"/>
      <c r="T18" s="125"/>
      <c r="U18" s="125"/>
      <c r="V18" s="126">
        <f t="shared" si="0"/>
        <v>0</v>
      </c>
      <c r="W18" s="126"/>
      <c r="X18" s="126"/>
      <c r="Y18" s="126"/>
      <c r="Z18" s="127"/>
      <c r="AA18" s="128"/>
      <c r="AB18" s="128"/>
      <c r="AC18" s="128"/>
      <c r="AD18" s="128"/>
      <c r="AE18" s="129"/>
      <c r="AF18" s="126">
        <f t="shared" si="1"/>
        <v>0</v>
      </c>
      <c r="AG18" s="126"/>
      <c r="AH18" s="126"/>
      <c r="AI18" s="126"/>
      <c r="AJ18" s="9"/>
      <c r="AN18" s="14">
        <f t="shared" si="2"/>
        <v>0</v>
      </c>
      <c r="AO18" s="14"/>
      <c r="AP18" s="14"/>
      <c r="AQ18" s="14">
        <f t="shared" si="3"/>
        <v>0</v>
      </c>
      <c r="AR18" s="14"/>
      <c r="AS18" s="14"/>
      <c r="AT18" s="14">
        <f t="shared" si="4"/>
        <v>0</v>
      </c>
      <c r="AU18" s="14"/>
      <c r="AV18" s="14"/>
    </row>
    <row r="19" spans="1:48" x14ac:dyDescent="0.25">
      <c r="A19" s="121"/>
      <c r="B19" s="122"/>
      <c r="C19" s="123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5"/>
      <c r="S19" s="125"/>
      <c r="T19" s="125"/>
      <c r="U19" s="125"/>
      <c r="V19" s="126">
        <f t="shared" si="0"/>
        <v>0</v>
      </c>
      <c r="W19" s="126"/>
      <c r="X19" s="126"/>
      <c r="Y19" s="126"/>
      <c r="Z19" s="127"/>
      <c r="AA19" s="128"/>
      <c r="AB19" s="128"/>
      <c r="AC19" s="128"/>
      <c r="AD19" s="128"/>
      <c r="AE19" s="129"/>
      <c r="AF19" s="126">
        <f t="shared" si="1"/>
        <v>0</v>
      </c>
      <c r="AG19" s="126"/>
      <c r="AH19" s="126"/>
      <c r="AI19" s="126"/>
      <c r="AJ19" s="9"/>
      <c r="AN19" s="14">
        <f t="shared" ref="AN19:AN20" si="5">(V19)-(V19*Z19/100)</f>
        <v>0</v>
      </c>
      <c r="AO19" s="14"/>
      <c r="AP19" s="14"/>
      <c r="AQ19" s="14">
        <f t="shared" ref="AQ19:AQ20" si="6">(AN19)-(AN19*AB19/100)</f>
        <v>0</v>
      </c>
      <c r="AR19" s="14"/>
      <c r="AS19" s="14"/>
      <c r="AT19" s="14">
        <f t="shared" ref="AT19:AT20" si="7">(AQ19)-(AQ19*AD19/100)</f>
        <v>0</v>
      </c>
      <c r="AU19" s="14"/>
      <c r="AV19" s="14"/>
    </row>
    <row r="20" spans="1:48" x14ac:dyDescent="0.25">
      <c r="A20" s="130"/>
      <c r="B20" s="122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125"/>
      <c r="T20" s="125"/>
      <c r="U20" s="125"/>
      <c r="V20" s="126">
        <f t="shared" si="0"/>
        <v>0</v>
      </c>
      <c r="W20" s="126"/>
      <c r="X20" s="126"/>
      <c r="Y20" s="126"/>
      <c r="Z20" s="127"/>
      <c r="AA20" s="128"/>
      <c r="AB20" s="128"/>
      <c r="AC20" s="128"/>
      <c r="AD20" s="128"/>
      <c r="AE20" s="129"/>
      <c r="AF20" s="126">
        <f t="shared" si="1"/>
        <v>0</v>
      </c>
      <c r="AG20" s="126"/>
      <c r="AH20" s="126"/>
      <c r="AI20" s="126"/>
      <c r="AJ20" s="9"/>
      <c r="AN20" s="14">
        <f t="shared" si="5"/>
        <v>0</v>
      </c>
      <c r="AO20" s="14"/>
      <c r="AP20" s="14"/>
      <c r="AQ20" s="14">
        <f t="shared" si="6"/>
        <v>0</v>
      </c>
      <c r="AR20" s="14"/>
      <c r="AS20" s="14"/>
      <c r="AT20" s="14">
        <f t="shared" si="7"/>
        <v>0</v>
      </c>
      <c r="AU20" s="14"/>
      <c r="AV20" s="14"/>
    </row>
    <row r="21" spans="1:48" x14ac:dyDescent="0.25">
      <c r="A21" s="121"/>
      <c r="B21" s="122"/>
      <c r="C21" s="123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5"/>
      <c r="S21" s="125"/>
      <c r="T21" s="125"/>
      <c r="U21" s="125"/>
      <c r="V21" s="126">
        <f t="shared" si="0"/>
        <v>0</v>
      </c>
      <c r="W21" s="126"/>
      <c r="X21" s="126"/>
      <c r="Y21" s="126"/>
      <c r="Z21" s="127"/>
      <c r="AA21" s="128"/>
      <c r="AB21" s="128"/>
      <c r="AC21" s="128"/>
      <c r="AD21" s="128"/>
      <c r="AE21" s="129"/>
      <c r="AF21" s="126">
        <f t="shared" si="1"/>
        <v>0</v>
      </c>
      <c r="AG21" s="126"/>
      <c r="AH21" s="126"/>
      <c r="AI21" s="126"/>
      <c r="AJ21" s="9"/>
      <c r="AN21" s="14">
        <f t="shared" ref="AN21:AN43" si="8">(V21)-(V21*Z21/100)</f>
        <v>0</v>
      </c>
      <c r="AO21" s="14"/>
      <c r="AP21" s="14"/>
      <c r="AQ21" s="14">
        <f t="shared" ref="AQ21:AQ43" si="9">(AN21)-(AN21*AB21/100)</f>
        <v>0</v>
      </c>
      <c r="AR21" s="14"/>
      <c r="AS21" s="14"/>
      <c r="AT21" s="14">
        <f t="shared" ref="AT21:AT43" si="10">(AQ21)-(AQ21*AD21/100)</f>
        <v>0</v>
      </c>
      <c r="AU21" s="14"/>
      <c r="AV21" s="14"/>
    </row>
    <row r="22" spans="1:48" x14ac:dyDescent="0.25">
      <c r="A22" s="130"/>
      <c r="B22" s="122"/>
      <c r="C22" s="123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5"/>
      <c r="T22" s="125"/>
      <c r="U22" s="125"/>
      <c r="V22" s="126">
        <f t="shared" si="0"/>
        <v>0</v>
      </c>
      <c r="W22" s="126"/>
      <c r="X22" s="126"/>
      <c r="Y22" s="126"/>
      <c r="Z22" s="127"/>
      <c r="AA22" s="128"/>
      <c r="AB22" s="128"/>
      <c r="AC22" s="128"/>
      <c r="AD22" s="128"/>
      <c r="AE22" s="129"/>
      <c r="AF22" s="126">
        <f t="shared" si="1"/>
        <v>0</v>
      </c>
      <c r="AG22" s="126"/>
      <c r="AH22" s="126"/>
      <c r="AI22" s="126"/>
      <c r="AJ22" s="9"/>
      <c r="AN22" s="14">
        <f t="shared" si="8"/>
        <v>0</v>
      </c>
      <c r="AO22" s="14"/>
      <c r="AP22" s="14"/>
      <c r="AQ22" s="14">
        <f t="shared" si="9"/>
        <v>0</v>
      </c>
      <c r="AR22" s="14"/>
      <c r="AS22" s="14"/>
      <c r="AT22" s="14">
        <f t="shared" si="10"/>
        <v>0</v>
      </c>
      <c r="AU22" s="14"/>
      <c r="AV22" s="14"/>
    </row>
    <row r="23" spans="1:48" x14ac:dyDescent="0.25">
      <c r="A23" s="121"/>
      <c r="B23" s="122"/>
      <c r="C23" s="123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5"/>
      <c r="S23" s="125"/>
      <c r="T23" s="125"/>
      <c r="U23" s="125"/>
      <c r="V23" s="126">
        <f t="shared" si="0"/>
        <v>0</v>
      </c>
      <c r="W23" s="126"/>
      <c r="X23" s="126"/>
      <c r="Y23" s="126"/>
      <c r="Z23" s="127"/>
      <c r="AA23" s="128"/>
      <c r="AB23" s="128"/>
      <c r="AC23" s="128"/>
      <c r="AD23" s="128"/>
      <c r="AE23" s="129"/>
      <c r="AF23" s="126">
        <f t="shared" si="1"/>
        <v>0</v>
      </c>
      <c r="AG23" s="126"/>
      <c r="AH23" s="126"/>
      <c r="AI23" s="126"/>
      <c r="AJ23" s="9"/>
      <c r="AN23" s="14">
        <f t="shared" si="8"/>
        <v>0</v>
      </c>
      <c r="AO23" s="14"/>
      <c r="AP23" s="14"/>
      <c r="AQ23" s="14">
        <f t="shared" si="9"/>
        <v>0</v>
      </c>
      <c r="AR23" s="14"/>
      <c r="AS23" s="14"/>
      <c r="AT23" s="14">
        <f t="shared" si="10"/>
        <v>0</v>
      </c>
      <c r="AU23" s="14"/>
      <c r="AV23" s="14"/>
    </row>
    <row r="24" spans="1:48" x14ac:dyDescent="0.25">
      <c r="A24" s="130"/>
      <c r="B24" s="122"/>
      <c r="C24" s="123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5"/>
      <c r="S24" s="125"/>
      <c r="T24" s="125"/>
      <c r="U24" s="125"/>
      <c r="V24" s="126">
        <f t="shared" ref="V24:V38" si="11">R24*P24</f>
        <v>0</v>
      </c>
      <c r="W24" s="126"/>
      <c r="X24" s="126"/>
      <c r="Y24" s="126"/>
      <c r="Z24" s="127"/>
      <c r="AA24" s="128"/>
      <c r="AB24" s="128"/>
      <c r="AC24" s="128"/>
      <c r="AD24" s="128"/>
      <c r="AE24" s="129"/>
      <c r="AF24" s="126">
        <f t="shared" ref="AF24:AF38" si="12">AT24</f>
        <v>0</v>
      </c>
      <c r="AG24" s="126"/>
      <c r="AH24" s="126"/>
      <c r="AI24" s="126"/>
      <c r="AJ24" s="9"/>
      <c r="AN24" s="14">
        <f t="shared" si="8"/>
        <v>0</v>
      </c>
      <c r="AO24" s="14"/>
      <c r="AP24" s="14"/>
      <c r="AQ24" s="14">
        <f t="shared" si="9"/>
        <v>0</v>
      </c>
      <c r="AR24" s="14"/>
      <c r="AS24" s="14"/>
      <c r="AT24" s="14">
        <f t="shared" si="10"/>
        <v>0</v>
      </c>
      <c r="AU24" s="14"/>
      <c r="AV24" s="14"/>
    </row>
    <row r="25" spans="1:48" x14ac:dyDescent="0.25">
      <c r="A25" s="121"/>
      <c r="B25" s="122"/>
      <c r="C25" s="12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5"/>
      <c r="S25" s="125"/>
      <c r="T25" s="125"/>
      <c r="U25" s="125"/>
      <c r="V25" s="126">
        <f t="shared" si="11"/>
        <v>0</v>
      </c>
      <c r="W25" s="126"/>
      <c r="X25" s="126"/>
      <c r="Y25" s="126"/>
      <c r="Z25" s="127"/>
      <c r="AA25" s="128"/>
      <c r="AB25" s="128"/>
      <c r="AC25" s="128"/>
      <c r="AD25" s="128"/>
      <c r="AE25" s="129"/>
      <c r="AF25" s="126">
        <f t="shared" si="12"/>
        <v>0</v>
      </c>
      <c r="AG25" s="126"/>
      <c r="AH25" s="126"/>
      <c r="AI25" s="126"/>
      <c r="AJ25" s="9"/>
      <c r="AN25" s="14">
        <f t="shared" si="8"/>
        <v>0</v>
      </c>
      <c r="AO25" s="14"/>
      <c r="AP25" s="14"/>
      <c r="AQ25" s="14">
        <f t="shared" si="9"/>
        <v>0</v>
      </c>
      <c r="AR25" s="14"/>
      <c r="AS25" s="14"/>
      <c r="AT25" s="14">
        <f t="shared" si="10"/>
        <v>0</v>
      </c>
      <c r="AU25" s="14"/>
      <c r="AV25" s="14"/>
    </row>
    <row r="26" spans="1:48" x14ac:dyDescent="0.25">
      <c r="A26" s="130"/>
      <c r="B26" s="122"/>
      <c r="C26" s="123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5"/>
      <c r="S26" s="125"/>
      <c r="T26" s="125"/>
      <c r="U26" s="125"/>
      <c r="V26" s="126">
        <f t="shared" si="11"/>
        <v>0</v>
      </c>
      <c r="W26" s="126"/>
      <c r="X26" s="126"/>
      <c r="Y26" s="126"/>
      <c r="Z26" s="127"/>
      <c r="AA26" s="128"/>
      <c r="AB26" s="128"/>
      <c r="AC26" s="128"/>
      <c r="AD26" s="128"/>
      <c r="AE26" s="129"/>
      <c r="AF26" s="126">
        <f t="shared" si="12"/>
        <v>0</v>
      </c>
      <c r="AG26" s="126"/>
      <c r="AH26" s="126"/>
      <c r="AI26" s="126"/>
      <c r="AJ26" s="9"/>
      <c r="AN26" s="14">
        <f t="shared" si="8"/>
        <v>0</v>
      </c>
      <c r="AO26" s="14"/>
      <c r="AP26" s="14"/>
      <c r="AQ26" s="14">
        <f t="shared" si="9"/>
        <v>0</v>
      </c>
      <c r="AR26" s="14"/>
      <c r="AS26" s="14"/>
      <c r="AT26" s="14">
        <f t="shared" si="10"/>
        <v>0</v>
      </c>
      <c r="AU26" s="14"/>
      <c r="AV26" s="14"/>
    </row>
    <row r="27" spans="1:48" x14ac:dyDescent="0.25">
      <c r="A27" s="121"/>
      <c r="B27" s="122"/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5"/>
      <c r="S27" s="125"/>
      <c r="T27" s="125"/>
      <c r="U27" s="125"/>
      <c r="V27" s="126">
        <f t="shared" si="11"/>
        <v>0</v>
      </c>
      <c r="W27" s="126"/>
      <c r="X27" s="126"/>
      <c r="Y27" s="126"/>
      <c r="Z27" s="127"/>
      <c r="AA27" s="128"/>
      <c r="AB27" s="128"/>
      <c r="AC27" s="128"/>
      <c r="AD27" s="128"/>
      <c r="AE27" s="129"/>
      <c r="AF27" s="126">
        <f t="shared" si="12"/>
        <v>0</v>
      </c>
      <c r="AG27" s="126"/>
      <c r="AH27" s="126"/>
      <c r="AI27" s="126"/>
      <c r="AJ27" s="9"/>
      <c r="AN27" s="14">
        <f t="shared" si="8"/>
        <v>0</v>
      </c>
      <c r="AO27" s="14"/>
      <c r="AP27" s="14"/>
      <c r="AQ27" s="14">
        <f t="shared" si="9"/>
        <v>0</v>
      </c>
      <c r="AR27" s="14"/>
      <c r="AS27" s="14"/>
      <c r="AT27" s="14">
        <f t="shared" si="10"/>
        <v>0</v>
      </c>
      <c r="AU27" s="14"/>
      <c r="AV27" s="14"/>
    </row>
    <row r="28" spans="1:48" x14ac:dyDescent="0.25">
      <c r="A28" s="130"/>
      <c r="B28" s="122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5"/>
      <c r="S28" s="125"/>
      <c r="T28" s="125"/>
      <c r="U28" s="125"/>
      <c r="V28" s="126">
        <f t="shared" si="11"/>
        <v>0</v>
      </c>
      <c r="W28" s="126"/>
      <c r="X28" s="126"/>
      <c r="Y28" s="126"/>
      <c r="Z28" s="127"/>
      <c r="AA28" s="128"/>
      <c r="AB28" s="128"/>
      <c r="AC28" s="128"/>
      <c r="AD28" s="128"/>
      <c r="AE28" s="129"/>
      <c r="AF28" s="126">
        <f t="shared" si="12"/>
        <v>0</v>
      </c>
      <c r="AG28" s="126"/>
      <c r="AH28" s="126"/>
      <c r="AI28" s="126"/>
      <c r="AJ28" s="9"/>
      <c r="AN28" s="14">
        <f t="shared" si="8"/>
        <v>0</v>
      </c>
      <c r="AO28" s="14"/>
      <c r="AP28" s="14"/>
      <c r="AQ28" s="14">
        <f t="shared" si="9"/>
        <v>0</v>
      </c>
      <c r="AR28" s="14"/>
      <c r="AS28" s="14"/>
      <c r="AT28" s="14">
        <f t="shared" si="10"/>
        <v>0</v>
      </c>
      <c r="AU28" s="14"/>
      <c r="AV28" s="14"/>
    </row>
    <row r="29" spans="1:48" x14ac:dyDescent="0.25">
      <c r="A29" s="121"/>
      <c r="B29" s="122"/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125"/>
      <c r="T29" s="125"/>
      <c r="U29" s="125"/>
      <c r="V29" s="126">
        <f t="shared" si="11"/>
        <v>0</v>
      </c>
      <c r="W29" s="126"/>
      <c r="X29" s="126"/>
      <c r="Y29" s="126"/>
      <c r="Z29" s="127"/>
      <c r="AA29" s="128"/>
      <c r="AB29" s="128"/>
      <c r="AC29" s="128"/>
      <c r="AD29" s="128"/>
      <c r="AE29" s="129"/>
      <c r="AF29" s="126">
        <f t="shared" si="12"/>
        <v>0</v>
      </c>
      <c r="AG29" s="126"/>
      <c r="AH29" s="126"/>
      <c r="AI29" s="126"/>
      <c r="AJ29" s="9"/>
      <c r="AN29" s="14">
        <f t="shared" si="8"/>
        <v>0</v>
      </c>
      <c r="AO29" s="14"/>
      <c r="AP29" s="14"/>
      <c r="AQ29" s="14">
        <f t="shared" si="9"/>
        <v>0</v>
      </c>
      <c r="AR29" s="14"/>
      <c r="AS29" s="14"/>
      <c r="AT29" s="14">
        <f t="shared" si="10"/>
        <v>0</v>
      </c>
      <c r="AU29" s="14"/>
      <c r="AV29" s="14"/>
    </row>
    <row r="30" spans="1:48" x14ac:dyDescent="0.25">
      <c r="A30" s="130"/>
      <c r="B30" s="122"/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125"/>
      <c r="T30" s="125"/>
      <c r="U30" s="125"/>
      <c r="V30" s="126">
        <f t="shared" si="11"/>
        <v>0</v>
      </c>
      <c r="W30" s="126"/>
      <c r="X30" s="126"/>
      <c r="Y30" s="126"/>
      <c r="Z30" s="127"/>
      <c r="AA30" s="128"/>
      <c r="AB30" s="128"/>
      <c r="AC30" s="128"/>
      <c r="AD30" s="128"/>
      <c r="AE30" s="129"/>
      <c r="AF30" s="126">
        <f t="shared" si="12"/>
        <v>0</v>
      </c>
      <c r="AG30" s="126"/>
      <c r="AH30" s="126"/>
      <c r="AI30" s="126"/>
      <c r="AJ30" s="9"/>
      <c r="AN30" s="14">
        <f t="shared" si="8"/>
        <v>0</v>
      </c>
      <c r="AO30" s="14"/>
      <c r="AP30" s="14"/>
      <c r="AQ30" s="14">
        <f t="shared" si="9"/>
        <v>0</v>
      </c>
      <c r="AR30" s="14"/>
      <c r="AS30" s="14"/>
      <c r="AT30" s="14">
        <f t="shared" si="10"/>
        <v>0</v>
      </c>
      <c r="AU30" s="14"/>
      <c r="AV30" s="14"/>
    </row>
    <row r="31" spans="1:48" x14ac:dyDescent="0.25">
      <c r="A31" s="121"/>
      <c r="B31" s="122"/>
      <c r="C31" s="123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S31" s="125"/>
      <c r="T31" s="125"/>
      <c r="U31" s="125"/>
      <c r="V31" s="126">
        <f t="shared" si="11"/>
        <v>0</v>
      </c>
      <c r="W31" s="126"/>
      <c r="X31" s="126"/>
      <c r="Y31" s="126"/>
      <c r="Z31" s="127"/>
      <c r="AA31" s="128"/>
      <c r="AB31" s="128"/>
      <c r="AC31" s="128"/>
      <c r="AD31" s="128"/>
      <c r="AE31" s="129"/>
      <c r="AF31" s="126">
        <f t="shared" si="12"/>
        <v>0</v>
      </c>
      <c r="AG31" s="126"/>
      <c r="AH31" s="126"/>
      <c r="AI31" s="126"/>
      <c r="AJ31" s="9"/>
      <c r="AN31" s="14">
        <f t="shared" si="8"/>
        <v>0</v>
      </c>
      <c r="AO31" s="14"/>
      <c r="AP31" s="14"/>
      <c r="AQ31" s="14">
        <f t="shared" si="9"/>
        <v>0</v>
      </c>
      <c r="AR31" s="14"/>
      <c r="AS31" s="14"/>
      <c r="AT31" s="14">
        <f t="shared" si="10"/>
        <v>0</v>
      </c>
      <c r="AU31" s="14"/>
      <c r="AV31" s="14"/>
    </row>
    <row r="32" spans="1:48" x14ac:dyDescent="0.25">
      <c r="A32" s="130"/>
      <c r="B32" s="122"/>
      <c r="C32" s="123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5"/>
      <c r="S32" s="125"/>
      <c r="T32" s="125"/>
      <c r="U32" s="125"/>
      <c r="V32" s="126">
        <f t="shared" si="11"/>
        <v>0</v>
      </c>
      <c r="W32" s="126"/>
      <c r="X32" s="126"/>
      <c r="Y32" s="126"/>
      <c r="Z32" s="127"/>
      <c r="AA32" s="128"/>
      <c r="AB32" s="128"/>
      <c r="AC32" s="128"/>
      <c r="AD32" s="128"/>
      <c r="AE32" s="129"/>
      <c r="AF32" s="126">
        <f t="shared" si="12"/>
        <v>0</v>
      </c>
      <c r="AG32" s="126"/>
      <c r="AH32" s="126"/>
      <c r="AI32" s="126"/>
      <c r="AJ32" s="9"/>
      <c r="AN32" s="14">
        <f t="shared" si="8"/>
        <v>0</v>
      </c>
      <c r="AO32" s="14"/>
      <c r="AP32" s="14"/>
      <c r="AQ32" s="14">
        <f t="shared" si="9"/>
        <v>0</v>
      </c>
      <c r="AR32" s="14"/>
      <c r="AS32" s="14"/>
      <c r="AT32" s="14">
        <f t="shared" si="10"/>
        <v>0</v>
      </c>
      <c r="AU32" s="14"/>
      <c r="AV32" s="14"/>
    </row>
    <row r="33" spans="1:48" x14ac:dyDescent="0.25">
      <c r="A33" s="121"/>
      <c r="B33" s="122"/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5"/>
      <c r="S33" s="125"/>
      <c r="T33" s="125"/>
      <c r="U33" s="125"/>
      <c r="V33" s="126">
        <f t="shared" si="11"/>
        <v>0</v>
      </c>
      <c r="W33" s="126"/>
      <c r="X33" s="126"/>
      <c r="Y33" s="126"/>
      <c r="Z33" s="127"/>
      <c r="AA33" s="128"/>
      <c r="AB33" s="128"/>
      <c r="AC33" s="128"/>
      <c r="AD33" s="128"/>
      <c r="AE33" s="129"/>
      <c r="AF33" s="126">
        <f t="shared" si="12"/>
        <v>0</v>
      </c>
      <c r="AG33" s="126"/>
      <c r="AH33" s="126"/>
      <c r="AI33" s="126"/>
      <c r="AJ33" s="9"/>
      <c r="AN33" s="14">
        <f t="shared" si="8"/>
        <v>0</v>
      </c>
      <c r="AO33" s="14"/>
      <c r="AP33" s="14"/>
      <c r="AQ33" s="14">
        <f t="shared" si="9"/>
        <v>0</v>
      </c>
      <c r="AR33" s="14"/>
      <c r="AS33" s="14"/>
      <c r="AT33" s="14">
        <f t="shared" si="10"/>
        <v>0</v>
      </c>
      <c r="AU33" s="14"/>
      <c r="AV33" s="14"/>
    </row>
    <row r="34" spans="1:48" x14ac:dyDescent="0.25">
      <c r="A34" s="130"/>
      <c r="B34" s="122"/>
      <c r="C34" s="12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5"/>
      <c r="S34" s="125"/>
      <c r="T34" s="125"/>
      <c r="U34" s="125"/>
      <c r="V34" s="126">
        <f t="shared" si="11"/>
        <v>0</v>
      </c>
      <c r="W34" s="126"/>
      <c r="X34" s="126"/>
      <c r="Y34" s="126"/>
      <c r="Z34" s="127"/>
      <c r="AA34" s="128"/>
      <c r="AB34" s="128"/>
      <c r="AC34" s="128"/>
      <c r="AD34" s="128"/>
      <c r="AE34" s="129"/>
      <c r="AF34" s="126">
        <f t="shared" si="12"/>
        <v>0</v>
      </c>
      <c r="AG34" s="126"/>
      <c r="AH34" s="126"/>
      <c r="AI34" s="126"/>
      <c r="AJ34" s="9"/>
      <c r="AN34" s="14">
        <f t="shared" si="8"/>
        <v>0</v>
      </c>
      <c r="AO34" s="14"/>
      <c r="AP34" s="14"/>
      <c r="AQ34" s="14">
        <f t="shared" si="9"/>
        <v>0</v>
      </c>
      <c r="AR34" s="14"/>
      <c r="AS34" s="14"/>
      <c r="AT34" s="14">
        <f t="shared" si="10"/>
        <v>0</v>
      </c>
      <c r="AU34" s="14"/>
      <c r="AV34" s="14"/>
    </row>
    <row r="35" spans="1:48" x14ac:dyDescent="0.25">
      <c r="A35" s="121"/>
      <c r="B35" s="122"/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5"/>
      <c r="S35" s="125"/>
      <c r="T35" s="125"/>
      <c r="U35" s="125"/>
      <c r="V35" s="126">
        <f t="shared" si="11"/>
        <v>0</v>
      </c>
      <c r="W35" s="126"/>
      <c r="X35" s="126"/>
      <c r="Y35" s="126"/>
      <c r="Z35" s="127"/>
      <c r="AA35" s="128"/>
      <c r="AB35" s="128"/>
      <c r="AC35" s="128"/>
      <c r="AD35" s="128"/>
      <c r="AE35" s="129"/>
      <c r="AF35" s="126">
        <f t="shared" si="12"/>
        <v>0</v>
      </c>
      <c r="AG35" s="126"/>
      <c r="AH35" s="126"/>
      <c r="AI35" s="126"/>
      <c r="AJ35" s="9"/>
      <c r="AN35" s="14">
        <f t="shared" si="8"/>
        <v>0</v>
      </c>
      <c r="AO35" s="14"/>
      <c r="AP35" s="14"/>
      <c r="AQ35" s="14">
        <f t="shared" si="9"/>
        <v>0</v>
      </c>
      <c r="AR35" s="14"/>
      <c r="AS35" s="14"/>
      <c r="AT35" s="14">
        <f t="shared" si="10"/>
        <v>0</v>
      </c>
      <c r="AU35" s="14"/>
      <c r="AV35" s="14"/>
    </row>
    <row r="36" spans="1:48" x14ac:dyDescent="0.25">
      <c r="A36" s="130"/>
      <c r="B36" s="122"/>
      <c r="C36" s="123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5"/>
      <c r="S36" s="125"/>
      <c r="T36" s="125"/>
      <c r="U36" s="125"/>
      <c r="V36" s="126">
        <f t="shared" si="11"/>
        <v>0</v>
      </c>
      <c r="W36" s="126"/>
      <c r="X36" s="126"/>
      <c r="Y36" s="126"/>
      <c r="Z36" s="127"/>
      <c r="AA36" s="128"/>
      <c r="AB36" s="128"/>
      <c r="AC36" s="128"/>
      <c r="AD36" s="128"/>
      <c r="AE36" s="129"/>
      <c r="AF36" s="126">
        <f t="shared" si="12"/>
        <v>0</v>
      </c>
      <c r="AG36" s="126"/>
      <c r="AH36" s="126"/>
      <c r="AI36" s="126"/>
      <c r="AJ36" s="9"/>
      <c r="AN36" s="14">
        <f t="shared" si="8"/>
        <v>0</v>
      </c>
      <c r="AO36" s="14"/>
      <c r="AP36" s="14"/>
      <c r="AQ36" s="14">
        <f t="shared" si="9"/>
        <v>0</v>
      </c>
      <c r="AR36" s="14"/>
      <c r="AS36" s="14"/>
      <c r="AT36" s="14">
        <f t="shared" si="10"/>
        <v>0</v>
      </c>
      <c r="AU36" s="14"/>
      <c r="AV36" s="14"/>
    </row>
    <row r="37" spans="1:48" x14ac:dyDescent="0.25">
      <c r="A37" s="121"/>
      <c r="B37" s="122"/>
      <c r="C37" s="123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5"/>
      <c r="S37" s="125"/>
      <c r="T37" s="125"/>
      <c r="U37" s="125"/>
      <c r="V37" s="126">
        <f t="shared" si="11"/>
        <v>0</v>
      </c>
      <c r="W37" s="126"/>
      <c r="X37" s="126"/>
      <c r="Y37" s="126"/>
      <c r="Z37" s="127"/>
      <c r="AA37" s="128"/>
      <c r="AB37" s="128"/>
      <c r="AC37" s="128"/>
      <c r="AD37" s="128"/>
      <c r="AE37" s="129"/>
      <c r="AF37" s="126">
        <f t="shared" si="12"/>
        <v>0</v>
      </c>
      <c r="AG37" s="126"/>
      <c r="AH37" s="126"/>
      <c r="AI37" s="126"/>
      <c r="AJ37" s="9"/>
      <c r="AN37" s="14">
        <f t="shared" si="8"/>
        <v>0</v>
      </c>
      <c r="AO37" s="14"/>
      <c r="AP37" s="14"/>
      <c r="AQ37" s="14">
        <f t="shared" si="9"/>
        <v>0</v>
      </c>
      <c r="AR37" s="14"/>
      <c r="AS37" s="14"/>
      <c r="AT37" s="14">
        <f t="shared" si="10"/>
        <v>0</v>
      </c>
      <c r="AU37" s="14"/>
      <c r="AV37" s="14"/>
    </row>
    <row r="38" spans="1:48" x14ac:dyDescent="0.25">
      <c r="A38" s="130"/>
      <c r="B38" s="122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5"/>
      <c r="S38" s="125"/>
      <c r="T38" s="125"/>
      <c r="U38" s="125"/>
      <c r="V38" s="126">
        <f t="shared" si="11"/>
        <v>0</v>
      </c>
      <c r="W38" s="126"/>
      <c r="X38" s="126"/>
      <c r="Y38" s="126"/>
      <c r="Z38" s="127"/>
      <c r="AA38" s="128"/>
      <c r="AB38" s="128"/>
      <c r="AC38" s="128"/>
      <c r="AD38" s="128"/>
      <c r="AE38" s="129"/>
      <c r="AF38" s="126">
        <f t="shared" si="12"/>
        <v>0</v>
      </c>
      <c r="AG38" s="126"/>
      <c r="AH38" s="126"/>
      <c r="AI38" s="126"/>
      <c r="AJ38" s="9"/>
      <c r="AN38" s="14">
        <f t="shared" si="8"/>
        <v>0</v>
      </c>
      <c r="AO38" s="14"/>
      <c r="AP38" s="14"/>
      <c r="AQ38" s="14">
        <f t="shared" si="9"/>
        <v>0</v>
      </c>
      <c r="AR38" s="14"/>
      <c r="AS38" s="14"/>
      <c r="AT38" s="14">
        <f t="shared" si="10"/>
        <v>0</v>
      </c>
      <c r="AU38" s="14"/>
      <c r="AV38" s="14"/>
    </row>
    <row r="39" spans="1:48" x14ac:dyDescent="0.25">
      <c r="A39" s="121"/>
      <c r="B39" s="122"/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5"/>
      <c r="S39" s="125"/>
      <c r="T39" s="125"/>
      <c r="U39" s="125"/>
      <c r="V39" s="126">
        <f t="shared" ref="V39:V43" si="13">R39*P39</f>
        <v>0</v>
      </c>
      <c r="W39" s="126"/>
      <c r="X39" s="126"/>
      <c r="Y39" s="126"/>
      <c r="Z39" s="127"/>
      <c r="AA39" s="128"/>
      <c r="AB39" s="128"/>
      <c r="AC39" s="128"/>
      <c r="AD39" s="128"/>
      <c r="AE39" s="129"/>
      <c r="AF39" s="126">
        <f t="shared" ref="AF39:AF43" si="14">AT39</f>
        <v>0</v>
      </c>
      <c r="AG39" s="126"/>
      <c r="AH39" s="126"/>
      <c r="AI39" s="126"/>
      <c r="AJ39" s="9"/>
      <c r="AN39" s="14">
        <f t="shared" si="8"/>
        <v>0</v>
      </c>
      <c r="AO39" s="14"/>
      <c r="AP39" s="14"/>
      <c r="AQ39" s="14">
        <f t="shared" si="9"/>
        <v>0</v>
      </c>
      <c r="AR39" s="14"/>
      <c r="AS39" s="14"/>
      <c r="AT39" s="14">
        <f t="shared" si="10"/>
        <v>0</v>
      </c>
      <c r="AU39" s="14"/>
      <c r="AV39" s="14"/>
    </row>
    <row r="40" spans="1:48" x14ac:dyDescent="0.25">
      <c r="A40" s="130"/>
      <c r="B40" s="122"/>
      <c r="C40" s="123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5"/>
      <c r="S40" s="125"/>
      <c r="T40" s="125"/>
      <c r="U40" s="125"/>
      <c r="V40" s="126">
        <f t="shared" si="13"/>
        <v>0</v>
      </c>
      <c r="W40" s="126"/>
      <c r="X40" s="126"/>
      <c r="Y40" s="126"/>
      <c r="Z40" s="127"/>
      <c r="AA40" s="128"/>
      <c r="AB40" s="128"/>
      <c r="AC40" s="128"/>
      <c r="AD40" s="128"/>
      <c r="AE40" s="129"/>
      <c r="AF40" s="126">
        <f t="shared" si="14"/>
        <v>0</v>
      </c>
      <c r="AG40" s="126"/>
      <c r="AH40" s="126"/>
      <c r="AI40" s="126"/>
      <c r="AJ40" s="9"/>
      <c r="AN40" s="14">
        <f t="shared" si="8"/>
        <v>0</v>
      </c>
      <c r="AO40" s="14"/>
      <c r="AP40" s="14"/>
      <c r="AQ40" s="14">
        <f t="shared" si="9"/>
        <v>0</v>
      </c>
      <c r="AR40" s="14"/>
      <c r="AS40" s="14"/>
      <c r="AT40" s="14">
        <f t="shared" si="10"/>
        <v>0</v>
      </c>
      <c r="AU40" s="14"/>
      <c r="AV40" s="14"/>
    </row>
    <row r="41" spans="1:48" x14ac:dyDescent="0.25">
      <c r="A41" s="121"/>
      <c r="B41" s="122"/>
      <c r="C41" s="123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5"/>
      <c r="S41" s="125"/>
      <c r="T41" s="125"/>
      <c r="U41" s="125"/>
      <c r="V41" s="126">
        <f t="shared" si="13"/>
        <v>0</v>
      </c>
      <c r="W41" s="126"/>
      <c r="X41" s="126"/>
      <c r="Y41" s="126"/>
      <c r="Z41" s="127"/>
      <c r="AA41" s="128"/>
      <c r="AB41" s="128"/>
      <c r="AC41" s="128"/>
      <c r="AD41" s="128"/>
      <c r="AE41" s="129"/>
      <c r="AF41" s="126">
        <f t="shared" si="14"/>
        <v>0</v>
      </c>
      <c r="AG41" s="126"/>
      <c r="AH41" s="126"/>
      <c r="AI41" s="126"/>
      <c r="AJ41" s="9"/>
      <c r="AN41" s="14">
        <f t="shared" si="8"/>
        <v>0</v>
      </c>
      <c r="AO41" s="14"/>
      <c r="AP41" s="14"/>
      <c r="AQ41" s="14">
        <f t="shared" si="9"/>
        <v>0</v>
      </c>
      <c r="AR41" s="14"/>
      <c r="AS41" s="14"/>
      <c r="AT41" s="14">
        <f t="shared" si="10"/>
        <v>0</v>
      </c>
      <c r="AU41" s="14"/>
      <c r="AV41" s="14"/>
    </row>
    <row r="42" spans="1:48" x14ac:dyDescent="0.25">
      <c r="A42" s="130"/>
      <c r="B42" s="122"/>
      <c r="C42" s="123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5"/>
      <c r="S42" s="125"/>
      <c r="T42" s="125"/>
      <c r="U42" s="125"/>
      <c r="V42" s="126">
        <f t="shared" si="13"/>
        <v>0</v>
      </c>
      <c r="W42" s="126"/>
      <c r="X42" s="126"/>
      <c r="Y42" s="126"/>
      <c r="Z42" s="127"/>
      <c r="AA42" s="128"/>
      <c r="AB42" s="128"/>
      <c r="AC42" s="128"/>
      <c r="AD42" s="128"/>
      <c r="AE42" s="129"/>
      <c r="AF42" s="126">
        <f t="shared" si="14"/>
        <v>0</v>
      </c>
      <c r="AG42" s="126"/>
      <c r="AH42" s="126"/>
      <c r="AI42" s="126"/>
      <c r="AJ42" s="9"/>
      <c r="AN42" s="14">
        <f t="shared" si="8"/>
        <v>0</v>
      </c>
      <c r="AO42" s="14"/>
      <c r="AP42" s="14"/>
      <c r="AQ42" s="14">
        <f t="shared" si="9"/>
        <v>0</v>
      </c>
      <c r="AR42" s="14"/>
      <c r="AS42" s="14"/>
      <c r="AT42" s="14">
        <f t="shared" si="10"/>
        <v>0</v>
      </c>
      <c r="AU42" s="14"/>
      <c r="AV42" s="14"/>
    </row>
    <row r="43" spans="1:48" x14ac:dyDescent="0.25">
      <c r="A43" s="121"/>
      <c r="B43" s="122"/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5"/>
      <c r="S43" s="125"/>
      <c r="T43" s="125"/>
      <c r="U43" s="125"/>
      <c r="V43" s="126">
        <f t="shared" si="13"/>
        <v>0</v>
      </c>
      <c r="W43" s="126"/>
      <c r="X43" s="126"/>
      <c r="Y43" s="126"/>
      <c r="Z43" s="127"/>
      <c r="AA43" s="128"/>
      <c r="AB43" s="128"/>
      <c r="AC43" s="128"/>
      <c r="AD43" s="128"/>
      <c r="AE43" s="129"/>
      <c r="AF43" s="126">
        <f t="shared" si="14"/>
        <v>0</v>
      </c>
      <c r="AG43" s="126"/>
      <c r="AH43" s="126"/>
      <c r="AI43" s="126"/>
      <c r="AJ43" s="9"/>
      <c r="AN43" s="14">
        <f t="shared" si="8"/>
        <v>0</v>
      </c>
      <c r="AO43" s="14"/>
      <c r="AP43" s="14"/>
      <c r="AQ43" s="14">
        <f t="shared" si="9"/>
        <v>0</v>
      </c>
      <c r="AR43" s="14"/>
      <c r="AS43" s="14"/>
      <c r="AT43" s="14">
        <f t="shared" si="10"/>
        <v>0</v>
      </c>
      <c r="AU43" s="14"/>
      <c r="AV43" s="14"/>
    </row>
    <row r="44" spans="1:48" ht="15.75" thickBot="1" x14ac:dyDescent="0.3">
      <c r="A44" s="131"/>
      <c r="B44" s="132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5"/>
      <c r="S44" s="135"/>
      <c r="T44" s="135"/>
      <c r="U44" s="135"/>
      <c r="V44" s="136">
        <f t="shared" ref="V44" si="15">R44*P44</f>
        <v>0</v>
      </c>
      <c r="W44" s="136"/>
      <c r="X44" s="136"/>
      <c r="Y44" s="136"/>
      <c r="Z44" s="137"/>
      <c r="AA44" s="138"/>
      <c r="AB44" s="138"/>
      <c r="AC44" s="138"/>
      <c r="AD44" s="138"/>
      <c r="AE44" s="139"/>
      <c r="AF44" s="136">
        <f t="shared" ref="AF44" si="16">AT44</f>
        <v>0</v>
      </c>
      <c r="AG44" s="136"/>
      <c r="AH44" s="136"/>
      <c r="AI44" s="136"/>
      <c r="AJ44" s="9"/>
      <c r="AN44" s="14">
        <f t="shared" ref="AN44" si="17">(V44)-(V44*Z44/100)</f>
        <v>0</v>
      </c>
      <c r="AO44" s="14"/>
      <c r="AP44" s="14"/>
      <c r="AQ44" s="14">
        <f t="shared" ref="AQ44" si="18">(AN44)-(AN44*AB44/100)</f>
        <v>0</v>
      </c>
      <c r="AR44" s="14"/>
      <c r="AS44" s="14"/>
      <c r="AT44" s="14">
        <f t="shared" ref="AT44" si="19">(AQ44)-(AQ44*AD44/100)</f>
        <v>0</v>
      </c>
      <c r="AU44" s="14"/>
      <c r="AV44" s="14"/>
    </row>
    <row r="45" spans="1:48" ht="15.75" thickBot="1" x14ac:dyDescent="0.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9"/>
    </row>
    <row r="46" spans="1:48" ht="15.75" thickBot="1" x14ac:dyDescent="0.3">
      <c r="A46" s="101" t="s">
        <v>84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3"/>
      <c r="W46" s="10"/>
      <c r="X46" s="90" t="s">
        <v>20</v>
      </c>
      <c r="Y46" s="91"/>
      <c r="Z46" s="91"/>
      <c r="AA46" s="91"/>
      <c r="AB46" s="91"/>
      <c r="AC46" s="92"/>
      <c r="AD46" s="140">
        <f>SUM(V15:Y44)</f>
        <v>0</v>
      </c>
      <c r="AE46" s="141"/>
      <c r="AF46" s="141"/>
      <c r="AG46" s="141"/>
      <c r="AH46" s="141"/>
      <c r="AI46" s="142"/>
      <c r="AJ46" s="9"/>
    </row>
    <row r="47" spans="1:48" x14ac:dyDescent="0.25">
      <c r="A47" s="105" t="s">
        <v>88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  <c r="W47" s="10"/>
      <c r="X47" s="75" t="s">
        <v>8</v>
      </c>
      <c r="Y47" s="76"/>
      <c r="Z47" s="76"/>
      <c r="AA47" s="76"/>
      <c r="AB47" s="76"/>
      <c r="AC47" s="77"/>
      <c r="AD47" s="143">
        <f>(AD46-AD48)</f>
        <v>0</v>
      </c>
      <c r="AE47" s="144"/>
      <c r="AF47" s="144"/>
      <c r="AG47" s="144"/>
      <c r="AH47" s="144"/>
      <c r="AI47" s="145"/>
      <c r="AJ47" s="9"/>
    </row>
    <row r="48" spans="1:48" ht="15" customHeight="1" thickBot="1" x14ac:dyDescent="0.3">
      <c r="A48" s="108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10"/>
      <c r="W48" s="10"/>
      <c r="X48" s="75" t="s">
        <v>9</v>
      </c>
      <c r="Y48" s="76"/>
      <c r="Z48" s="76"/>
      <c r="AA48" s="76"/>
      <c r="AB48" s="76"/>
      <c r="AC48" s="77"/>
      <c r="AD48" s="143">
        <f>SUM(AF15:AI44)</f>
        <v>0</v>
      </c>
      <c r="AE48" s="144"/>
      <c r="AF48" s="144"/>
      <c r="AG48" s="144"/>
      <c r="AH48" s="144"/>
      <c r="AI48" s="145"/>
      <c r="AJ48" s="9"/>
    </row>
    <row r="49" spans="1:55" x14ac:dyDescent="0.25">
      <c r="A49" s="47" t="s">
        <v>85</v>
      </c>
      <c r="B49" s="48"/>
      <c r="C49" s="48"/>
      <c r="D49" s="48"/>
      <c r="E49" s="48"/>
      <c r="F49" s="48"/>
      <c r="G49" s="48"/>
      <c r="H49" s="48"/>
      <c r="I49" s="48"/>
      <c r="J49" s="48"/>
      <c r="K49" s="49"/>
      <c r="L49" s="47" t="s">
        <v>90</v>
      </c>
      <c r="M49" s="48"/>
      <c r="N49" s="48"/>
      <c r="O49" s="48"/>
      <c r="P49" s="48"/>
      <c r="Q49" s="48"/>
      <c r="R49" s="48"/>
      <c r="S49" s="48"/>
      <c r="T49" s="48"/>
      <c r="U49" s="48"/>
      <c r="V49" s="49"/>
      <c r="W49" s="10"/>
      <c r="X49" s="75" t="s">
        <v>10</v>
      </c>
      <c r="Y49" s="76"/>
      <c r="Z49" s="76"/>
      <c r="AA49" s="76"/>
      <c r="AB49" s="76"/>
      <c r="AC49" s="77"/>
      <c r="AD49" s="143">
        <f>(AD48*0.18)</f>
        <v>0</v>
      </c>
      <c r="AE49" s="144"/>
      <c r="AF49" s="144"/>
      <c r="AG49" s="144"/>
      <c r="AH49" s="144"/>
      <c r="AI49" s="145"/>
      <c r="AJ49" s="9"/>
    </row>
    <row r="50" spans="1:55" ht="15.75" thickBot="1" x14ac:dyDescent="0.3">
      <c r="A50" s="78"/>
      <c r="B50" s="79"/>
      <c r="C50" s="79"/>
      <c r="D50" s="79"/>
      <c r="E50" s="79"/>
      <c r="F50" s="79"/>
      <c r="G50" s="79"/>
      <c r="H50" s="79"/>
      <c r="I50" s="79"/>
      <c r="J50" s="79"/>
      <c r="K50" s="80"/>
      <c r="L50" s="78"/>
      <c r="M50" s="79"/>
      <c r="N50" s="79"/>
      <c r="O50" s="79"/>
      <c r="P50" s="79"/>
      <c r="Q50" s="79"/>
      <c r="R50" s="79"/>
      <c r="S50" s="79"/>
      <c r="T50" s="79"/>
      <c r="U50" s="79"/>
      <c r="V50" s="80"/>
      <c r="W50" s="10"/>
      <c r="X50" s="72" t="s">
        <v>11</v>
      </c>
      <c r="Y50" s="73"/>
      <c r="Z50" s="73"/>
      <c r="AA50" s="73"/>
      <c r="AB50" s="73"/>
      <c r="AC50" s="74"/>
      <c r="AD50" s="146">
        <f>(AD48+AD49)</f>
        <v>0</v>
      </c>
      <c r="AE50" s="147"/>
      <c r="AF50" s="147"/>
      <c r="AG50" s="147"/>
      <c r="AH50" s="147"/>
      <c r="AI50" s="148"/>
      <c r="AJ50" s="9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x14ac:dyDescent="0.25">
      <c r="A51" s="78" t="s">
        <v>86</v>
      </c>
      <c r="B51" s="79"/>
      <c r="C51" s="79"/>
      <c r="D51" s="79"/>
      <c r="E51" s="79"/>
      <c r="F51" s="79"/>
      <c r="G51" s="79"/>
      <c r="H51" s="79"/>
      <c r="I51" s="79"/>
      <c r="J51" s="79"/>
      <c r="K51" s="80"/>
      <c r="L51" s="78" t="s">
        <v>87</v>
      </c>
      <c r="M51" s="79"/>
      <c r="N51" s="79"/>
      <c r="O51" s="79"/>
      <c r="P51" s="79"/>
      <c r="Q51" s="79"/>
      <c r="R51" s="79"/>
      <c r="S51" s="79"/>
      <c r="T51" s="79"/>
      <c r="U51" s="79"/>
      <c r="V51" s="80"/>
      <c r="W51" s="10"/>
      <c r="X51" s="84" t="str">
        <f>YazıFormül!C1</f>
        <v/>
      </c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6"/>
      <c r="AJ51" s="9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5.75" thickBot="1" x14ac:dyDescent="0.3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3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3"/>
      <c r="W52" s="10"/>
      <c r="X52" s="87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9"/>
      <c r="AJ52" s="9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5.75" thickBo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5.75" thickBot="1" x14ac:dyDescent="0.3">
      <c r="A54" s="66" t="s">
        <v>21</v>
      </c>
      <c r="B54" s="67"/>
      <c r="C54" s="67"/>
      <c r="D54" s="67"/>
      <c r="E54" s="67"/>
      <c r="F54" s="67"/>
      <c r="G54" s="67"/>
      <c r="H54" s="67"/>
      <c r="I54" s="68"/>
      <c r="J54" s="57" t="s">
        <v>12</v>
      </c>
      <c r="K54" s="58"/>
      <c r="L54" s="58"/>
      <c r="M54" s="58"/>
      <c r="N54" s="58"/>
      <c r="O54" s="58"/>
      <c r="P54" s="58"/>
      <c r="Q54" s="58"/>
      <c r="R54" s="59"/>
      <c r="S54" s="57" t="s">
        <v>22</v>
      </c>
      <c r="T54" s="58"/>
      <c r="U54" s="58"/>
      <c r="V54" s="58"/>
      <c r="W54" s="58"/>
      <c r="X54" s="58"/>
      <c r="Y54" s="58"/>
      <c r="Z54" s="59"/>
      <c r="AA54" s="57" t="s">
        <v>23</v>
      </c>
      <c r="AB54" s="58"/>
      <c r="AC54" s="58"/>
      <c r="AD54" s="58"/>
      <c r="AE54" s="58"/>
      <c r="AF54" s="58"/>
      <c r="AG54" s="58"/>
      <c r="AH54" s="58"/>
      <c r="AI54" s="59"/>
      <c r="AJ54" s="9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ht="15.75" thickBot="1" x14ac:dyDescent="0.3">
      <c r="A55" s="69"/>
      <c r="B55" s="70"/>
      <c r="C55" s="70"/>
      <c r="D55" s="70"/>
      <c r="E55" s="70"/>
      <c r="F55" s="70"/>
      <c r="G55" s="70"/>
      <c r="H55" s="70"/>
      <c r="I55" s="71"/>
      <c r="J55" s="63"/>
      <c r="K55" s="64"/>
      <c r="L55" s="64"/>
      <c r="M55" s="64"/>
      <c r="N55" s="64"/>
      <c r="O55" s="64"/>
      <c r="P55" s="64"/>
      <c r="Q55" s="64"/>
      <c r="R55" s="65"/>
      <c r="S55" s="60" t="str">
        <f>IF(ISERROR(VLOOKUP(J55,YazıFormül!AA:AC,3,0)),"",(VLOOKUP(J55,YazıFormül!AA:AC,3,0)))</f>
        <v/>
      </c>
      <c r="T55" s="61"/>
      <c r="U55" s="61"/>
      <c r="V55" s="61"/>
      <c r="W55" s="61"/>
      <c r="X55" s="61"/>
      <c r="Y55" s="61"/>
      <c r="Z55" s="62"/>
      <c r="AA55" s="60" t="str">
        <f>IF(ISERROR(VLOOKUP(J55,YazıFormül!AA:AC,2,0)),"",(VLOOKUP(J55,YazıFormül!AA:AC,2,0)))</f>
        <v/>
      </c>
      <c r="AB55" s="61"/>
      <c r="AC55" s="61"/>
      <c r="AD55" s="61"/>
      <c r="AE55" s="61"/>
      <c r="AF55" s="61"/>
      <c r="AG55" s="61"/>
      <c r="AH55" s="61"/>
      <c r="AI55" s="62"/>
      <c r="AJ55" s="9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ht="0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idden="1" x14ac:dyDescent="0.25"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 hidden="1" x14ac:dyDescent="0.25"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 hidden="1" x14ac:dyDescent="0.25"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 hidden="1" x14ac:dyDescent="0.25"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 hidden="1" x14ac:dyDescent="0.25"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 hidden="1" x14ac:dyDescent="0.25"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idden="1" x14ac:dyDescent="0.25"/>
    <row r="64" spans="1:55" hidden="1" x14ac:dyDescent="0.25"/>
    <row r="65" hidden="1" x14ac:dyDescent="0.25"/>
    <row r="66" hidden="1" x14ac:dyDescent="0.25"/>
    <row r="67" hidden="1" x14ac:dyDescent="0.25"/>
    <row r="68" hidden="1" x14ac:dyDescent="0.25"/>
    <row r="69" ht="1.5" customHeight="1" x14ac:dyDescent="0.25"/>
  </sheetData>
  <sheetProtection algorithmName="SHA-512" hashValue="aDIRZ0b/fBDlZkcLwai4Zhp++0NdqgGnYreTUajSrrY5sRSlG1QidTmdVuPaK4NVRL9YpZaGPAgzpUVYQO0U5Q==" saltValue="9099f1Dg0Q+K3XibTGW0qg==" spinCount="100000" sheet="1" objects="1" scenarios="1" selectLockedCells="1"/>
  <mergeCells count="413">
    <mergeCell ref="X47:AC47"/>
    <mergeCell ref="AD47:AI47"/>
    <mergeCell ref="X48:AC48"/>
    <mergeCell ref="AD48:AI48"/>
    <mergeCell ref="AF16:AI16"/>
    <mergeCell ref="AD19:AE19"/>
    <mergeCell ref="AF19:AI19"/>
    <mergeCell ref="A46:V46"/>
    <mergeCell ref="A12:AI12"/>
    <mergeCell ref="A47:V48"/>
    <mergeCell ref="AD21:AE21"/>
    <mergeCell ref="AF21:AI21"/>
    <mergeCell ref="A20:C20"/>
    <mergeCell ref="D20:O20"/>
    <mergeCell ref="P20:Q20"/>
    <mergeCell ref="R20:U20"/>
    <mergeCell ref="V20:Y20"/>
    <mergeCell ref="Z20:AA20"/>
    <mergeCell ref="AB20:AC20"/>
    <mergeCell ref="AD20:AE20"/>
    <mergeCell ref="AB22:AC22"/>
    <mergeCell ref="AD22:AE22"/>
    <mergeCell ref="AF22:AI22"/>
    <mergeCell ref="A23:C23"/>
    <mergeCell ref="AD46:AI46"/>
    <mergeCell ref="X46:AC46"/>
    <mergeCell ref="AB8:AI8"/>
    <mergeCell ref="G8:T8"/>
    <mergeCell ref="U8:AA8"/>
    <mergeCell ref="A19:C19"/>
    <mergeCell ref="Z19:AA19"/>
    <mergeCell ref="AB19:AC19"/>
    <mergeCell ref="AF20:AI20"/>
    <mergeCell ref="A21:C21"/>
    <mergeCell ref="D21:O21"/>
    <mergeCell ref="P21:Q21"/>
    <mergeCell ref="R21:U21"/>
    <mergeCell ref="V21:Y21"/>
    <mergeCell ref="Z21:AA21"/>
    <mergeCell ref="AB21:AC21"/>
    <mergeCell ref="A22:C22"/>
    <mergeCell ref="D22:O22"/>
    <mergeCell ref="P22:Q22"/>
    <mergeCell ref="R22:U22"/>
    <mergeCell ref="V22:Y22"/>
    <mergeCell ref="Z22:AA22"/>
    <mergeCell ref="AD23:AE23"/>
    <mergeCell ref="AF23:AI23"/>
    <mergeCell ref="AA54:AI54"/>
    <mergeCell ref="AA55:AI55"/>
    <mergeCell ref="J54:R54"/>
    <mergeCell ref="J55:R55"/>
    <mergeCell ref="S54:Z54"/>
    <mergeCell ref="S55:Z55"/>
    <mergeCell ref="A54:I55"/>
    <mergeCell ref="AD49:AI49"/>
    <mergeCell ref="X50:AC50"/>
    <mergeCell ref="AD50:AI50"/>
    <mergeCell ref="X49:AC49"/>
    <mergeCell ref="A51:K52"/>
    <mergeCell ref="L51:V52"/>
    <mergeCell ref="X51:AI52"/>
    <mergeCell ref="A49:K50"/>
    <mergeCell ref="L49:V50"/>
    <mergeCell ref="AN14:AP14"/>
    <mergeCell ref="AQ14:AS14"/>
    <mergeCell ref="AT14:AV14"/>
    <mergeCell ref="AN15:AP15"/>
    <mergeCell ref="AQ15:AS15"/>
    <mergeCell ref="A15:C15"/>
    <mergeCell ref="D13:O14"/>
    <mergeCell ref="D15:O15"/>
    <mergeCell ref="A16:C16"/>
    <mergeCell ref="P16:Q16"/>
    <mergeCell ref="R16:U16"/>
    <mergeCell ref="V16:Y16"/>
    <mergeCell ref="Z16:AA16"/>
    <mergeCell ref="AB16:AC16"/>
    <mergeCell ref="AD16:AE16"/>
    <mergeCell ref="AF15:AI15"/>
    <mergeCell ref="AQ18:AS18"/>
    <mergeCell ref="AT18:AV18"/>
    <mergeCell ref="AF17:AI17"/>
    <mergeCell ref="A18:C18"/>
    <mergeCell ref="P18:Q18"/>
    <mergeCell ref="R18:U18"/>
    <mergeCell ref="AN5:AO5"/>
    <mergeCell ref="AT5:AV5"/>
    <mergeCell ref="A13:C14"/>
    <mergeCell ref="R13:U14"/>
    <mergeCell ref="P13:Q14"/>
    <mergeCell ref="P15:Q15"/>
    <mergeCell ref="R15:U15"/>
    <mergeCell ref="Z14:AA14"/>
    <mergeCell ref="Z13:AE13"/>
    <mergeCell ref="V13:Y14"/>
    <mergeCell ref="V15:Y15"/>
    <mergeCell ref="Z15:AA15"/>
    <mergeCell ref="AB15:AC15"/>
    <mergeCell ref="AB14:AC14"/>
    <mergeCell ref="AD14:AE14"/>
    <mergeCell ref="AF13:AI14"/>
    <mergeCell ref="AT15:AV15"/>
    <mergeCell ref="AD15:AE15"/>
    <mergeCell ref="A1:AI6"/>
    <mergeCell ref="V18:Y18"/>
    <mergeCell ref="Z18:AA18"/>
    <mergeCell ref="AB18:AC18"/>
    <mergeCell ref="AD18:AE18"/>
    <mergeCell ref="A17:C17"/>
    <mergeCell ref="P17:Q17"/>
    <mergeCell ref="R17:U17"/>
    <mergeCell ref="V17:Y17"/>
    <mergeCell ref="Z17:AA17"/>
    <mergeCell ref="AB17:AC17"/>
    <mergeCell ref="AD17:AE17"/>
    <mergeCell ref="A7:AI7"/>
    <mergeCell ref="A8:F8"/>
    <mergeCell ref="A9:F9"/>
    <mergeCell ref="A10:F10"/>
    <mergeCell ref="A11:F11"/>
    <mergeCell ref="G9:AI9"/>
    <mergeCell ref="G10:AI10"/>
    <mergeCell ref="G11:AI11"/>
    <mergeCell ref="AN20:AP20"/>
    <mergeCell ref="AQ20:AS20"/>
    <mergeCell ref="AT20:AV20"/>
    <mergeCell ref="AN21:AP21"/>
    <mergeCell ref="AQ21:AS21"/>
    <mergeCell ref="AT21:AV21"/>
    <mergeCell ref="D16:O16"/>
    <mergeCell ref="D17:O17"/>
    <mergeCell ref="D18:O18"/>
    <mergeCell ref="AN19:AP19"/>
    <mergeCell ref="AQ19:AS19"/>
    <mergeCell ref="AT19:AV19"/>
    <mergeCell ref="D19:O19"/>
    <mergeCell ref="P19:Q19"/>
    <mergeCell ref="R19:U19"/>
    <mergeCell ref="V19:Y19"/>
    <mergeCell ref="AF18:AI18"/>
    <mergeCell ref="AN16:AP16"/>
    <mergeCell ref="AQ16:AS16"/>
    <mergeCell ref="AT16:AV16"/>
    <mergeCell ref="AN17:AP17"/>
    <mergeCell ref="AQ17:AS17"/>
    <mergeCell ref="AT17:AV17"/>
    <mergeCell ref="AN18:AP18"/>
    <mergeCell ref="AN24:AP24"/>
    <mergeCell ref="AQ24:AS24"/>
    <mergeCell ref="AT24:AV24"/>
    <mergeCell ref="AN25:AP25"/>
    <mergeCell ref="AQ25:AS25"/>
    <mergeCell ref="AT25:AV25"/>
    <mergeCell ref="AN22:AP22"/>
    <mergeCell ref="AQ22:AS22"/>
    <mergeCell ref="AT22:AV22"/>
    <mergeCell ref="AN23:AP23"/>
    <mergeCell ref="AQ23:AS23"/>
    <mergeCell ref="AT23:AV23"/>
    <mergeCell ref="AQ32:AS32"/>
    <mergeCell ref="AT32:AV32"/>
    <mergeCell ref="AN28:AP28"/>
    <mergeCell ref="AQ28:AS28"/>
    <mergeCell ref="AT28:AV28"/>
    <mergeCell ref="AN29:AP29"/>
    <mergeCell ref="AQ29:AS29"/>
    <mergeCell ref="AT29:AV29"/>
    <mergeCell ref="AN26:AP26"/>
    <mergeCell ref="AQ26:AS26"/>
    <mergeCell ref="AT26:AV26"/>
    <mergeCell ref="AN27:AP27"/>
    <mergeCell ref="AQ27:AS27"/>
    <mergeCell ref="AT27:AV27"/>
    <mergeCell ref="AN44:AP44"/>
    <mergeCell ref="AQ44:AS44"/>
    <mergeCell ref="AT44:AV44"/>
    <mergeCell ref="AN42:AP42"/>
    <mergeCell ref="AQ42:AS42"/>
    <mergeCell ref="AT42:AV42"/>
    <mergeCell ref="AN43:AP43"/>
    <mergeCell ref="AQ43:AS43"/>
    <mergeCell ref="AT43:AV43"/>
    <mergeCell ref="AN41:AP41"/>
    <mergeCell ref="AQ41:AS41"/>
    <mergeCell ref="AT41:AV41"/>
    <mergeCell ref="AN38:AP38"/>
    <mergeCell ref="AQ38:AS38"/>
    <mergeCell ref="AT38:AV38"/>
    <mergeCell ref="AN39:AP39"/>
    <mergeCell ref="AQ39:AS39"/>
    <mergeCell ref="AT39:AV39"/>
    <mergeCell ref="AN40:AP40"/>
    <mergeCell ref="AQ40:AS40"/>
    <mergeCell ref="AT40:AV40"/>
    <mergeCell ref="AD24:AE24"/>
    <mergeCell ref="AF24:AI24"/>
    <mergeCell ref="AN36:AP36"/>
    <mergeCell ref="AQ36:AS36"/>
    <mergeCell ref="AT36:AV36"/>
    <mergeCell ref="AN37:AP37"/>
    <mergeCell ref="AQ37:AS37"/>
    <mergeCell ref="AT37:AV37"/>
    <mergeCell ref="AN34:AP34"/>
    <mergeCell ref="AQ34:AS34"/>
    <mergeCell ref="AT34:AV34"/>
    <mergeCell ref="AN35:AP35"/>
    <mergeCell ref="AQ35:AS35"/>
    <mergeCell ref="AT35:AV35"/>
    <mergeCell ref="AN33:AP33"/>
    <mergeCell ref="AQ33:AS33"/>
    <mergeCell ref="AT33:AV33"/>
    <mergeCell ref="AN30:AP30"/>
    <mergeCell ref="AQ30:AS30"/>
    <mergeCell ref="AT30:AV30"/>
    <mergeCell ref="AN31:AP31"/>
    <mergeCell ref="AQ31:AS31"/>
    <mergeCell ref="AT31:AV31"/>
    <mergeCell ref="AN32:AP32"/>
    <mergeCell ref="D23:O23"/>
    <mergeCell ref="P23:Q23"/>
    <mergeCell ref="R23:U23"/>
    <mergeCell ref="V23:Y23"/>
    <mergeCell ref="Z23:AA23"/>
    <mergeCell ref="AB23:AC23"/>
    <mergeCell ref="A25:C25"/>
    <mergeCell ref="D25:O25"/>
    <mergeCell ref="P25:Q25"/>
    <mergeCell ref="R25:U25"/>
    <mergeCell ref="V25:Y25"/>
    <mergeCell ref="Z25:AA25"/>
    <mergeCell ref="AB25:AC25"/>
    <mergeCell ref="A24:C24"/>
    <mergeCell ref="D24:O24"/>
    <mergeCell ref="P24:Q24"/>
    <mergeCell ref="R24:U24"/>
    <mergeCell ref="V24:Y24"/>
    <mergeCell ref="Z24:AA24"/>
    <mergeCell ref="AB24:AC24"/>
    <mergeCell ref="AD25:AE25"/>
    <mergeCell ref="AF25:AI25"/>
    <mergeCell ref="AB26:AC26"/>
    <mergeCell ref="AD26:AE26"/>
    <mergeCell ref="AF26:AI26"/>
    <mergeCell ref="A27:C27"/>
    <mergeCell ref="D27:O27"/>
    <mergeCell ref="P27:Q27"/>
    <mergeCell ref="R27:U27"/>
    <mergeCell ref="V27:Y27"/>
    <mergeCell ref="Z27:AA27"/>
    <mergeCell ref="AB27:AC27"/>
    <mergeCell ref="A26:C26"/>
    <mergeCell ref="D26:O26"/>
    <mergeCell ref="P26:Q26"/>
    <mergeCell ref="R26:U26"/>
    <mergeCell ref="V26:Y26"/>
    <mergeCell ref="Z26:AA26"/>
    <mergeCell ref="AD27:AE27"/>
    <mergeCell ref="AF27:AI27"/>
    <mergeCell ref="A28:C28"/>
    <mergeCell ref="D28:O28"/>
    <mergeCell ref="P28:Q28"/>
    <mergeCell ref="R28:U28"/>
    <mergeCell ref="V28:Y28"/>
    <mergeCell ref="Z28:AA28"/>
    <mergeCell ref="AB28:AC28"/>
    <mergeCell ref="AD28:AE28"/>
    <mergeCell ref="AF28:AI28"/>
    <mergeCell ref="A29:C29"/>
    <mergeCell ref="D29:O29"/>
    <mergeCell ref="P29:Q29"/>
    <mergeCell ref="R29:U29"/>
    <mergeCell ref="V29:Y29"/>
    <mergeCell ref="Z29:AA29"/>
    <mergeCell ref="AB29:AC29"/>
    <mergeCell ref="AD29:AE29"/>
    <mergeCell ref="AF29:AI29"/>
    <mergeCell ref="AB30:AC30"/>
    <mergeCell ref="AD30:AE30"/>
    <mergeCell ref="AF30:AI30"/>
    <mergeCell ref="A31:C31"/>
    <mergeCell ref="D31:O31"/>
    <mergeCell ref="P31:Q31"/>
    <mergeCell ref="R31:U31"/>
    <mergeCell ref="V31:Y31"/>
    <mergeCell ref="Z31:AA31"/>
    <mergeCell ref="AB31:AC31"/>
    <mergeCell ref="A30:C30"/>
    <mergeCell ref="D30:O30"/>
    <mergeCell ref="P30:Q30"/>
    <mergeCell ref="R30:U30"/>
    <mergeCell ref="V30:Y30"/>
    <mergeCell ref="Z30:AA30"/>
    <mergeCell ref="AD31:AE31"/>
    <mergeCell ref="AF31:AI31"/>
    <mergeCell ref="A32:C32"/>
    <mergeCell ref="D32:O32"/>
    <mergeCell ref="P32:Q32"/>
    <mergeCell ref="R32:U32"/>
    <mergeCell ref="V32:Y32"/>
    <mergeCell ref="Z32:AA32"/>
    <mergeCell ref="AB32:AC32"/>
    <mergeCell ref="AD32:AE32"/>
    <mergeCell ref="AF32:AI32"/>
    <mergeCell ref="A33:C33"/>
    <mergeCell ref="D33:O33"/>
    <mergeCell ref="P33:Q33"/>
    <mergeCell ref="R33:U33"/>
    <mergeCell ref="V33:Y33"/>
    <mergeCell ref="Z33:AA33"/>
    <mergeCell ref="AB33:AC33"/>
    <mergeCell ref="AD33:AE33"/>
    <mergeCell ref="AF33:AI33"/>
    <mergeCell ref="AB34:AC34"/>
    <mergeCell ref="AD34:AE34"/>
    <mergeCell ref="AF34:AI34"/>
    <mergeCell ref="A35:C35"/>
    <mergeCell ref="D35:O35"/>
    <mergeCell ref="P35:Q35"/>
    <mergeCell ref="R35:U35"/>
    <mergeCell ref="V35:Y35"/>
    <mergeCell ref="Z35:AA35"/>
    <mergeCell ref="AB35:AC35"/>
    <mergeCell ref="A34:C34"/>
    <mergeCell ref="D34:O34"/>
    <mergeCell ref="P34:Q34"/>
    <mergeCell ref="R34:U34"/>
    <mergeCell ref="V34:Y34"/>
    <mergeCell ref="Z34:AA34"/>
    <mergeCell ref="AD35:AE35"/>
    <mergeCell ref="AF35:AI35"/>
    <mergeCell ref="A36:C36"/>
    <mergeCell ref="D36:O36"/>
    <mergeCell ref="P36:Q36"/>
    <mergeCell ref="R36:U36"/>
    <mergeCell ref="V36:Y36"/>
    <mergeCell ref="Z36:AA36"/>
    <mergeCell ref="AB36:AC36"/>
    <mergeCell ref="AD36:AE36"/>
    <mergeCell ref="AF36:AI36"/>
    <mergeCell ref="A37:C37"/>
    <mergeCell ref="D37:O37"/>
    <mergeCell ref="P37:Q37"/>
    <mergeCell ref="R37:U37"/>
    <mergeCell ref="V37:Y37"/>
    <mergeCell ref="Z37:AA37"/>
    <mergeCell ref="AB37:AC37"/>
    <mergeCell ref="AD37:AE37"/>
    <mergeCell ref="AF37:AI37"/>
    <mergeCell ref="AB38:AC38"/>
    <mergeCell ref="AD38:AE38"/>
    <mergeCell ref="AF38:AI38"/>
    <mergeCell ref="A39:C39"/>
    <mergeCell ref="D39:O39"/>
    <mergeCell ref="P39:Q39"/>
    <mergeCell ref="R39:U39"/>
    <mergeCell ref="V39:Y39"/>
    <mergeCell ref="Z39:AA39"/>
    <mergeCell ref="AB39:AC39"/>
    <mergeCell ref="A38:C38"/>
    <mergeCell ref="D38:O38"/>
    <mergeCell ref="P38:Q38"/>
    <mergeCell ref="R38:U38"/>
    <mergeCell ref="V38:Y38"/>
    <mergeCell ref="Z38:AA38"/>
    <mergeCell ref="AD39:AE39"/>
    <mergeCell ref="AF39:AI39"/>
    <mergeCell ref="Z44:AA44"/>
    <mergeCell ref="AB44:AC44"/>
    <mergeCell ref="AD44:AE44"/>
    <mergeCell ref="AF44:AI44"/>
    <mergeCell ref="AF40:AI40"/>
    <mergeCell ref="A41:C41"/>
    <mergeCell ref="D41:O41"/>
    <mergeCell ref="P41:Q41"/>
    <mergeCell ref="R41:U41"/>
    <mergeCell ref="V41:Y41"/>
    <mergeCell ref="Z41:AA41"/>
    <mergeCell ref="AB41:AC41"/>
    <mergeCell ref="AD41:AE41"/>
    <mergeCell ref="AF41:AI41"/>
    <mergeCell ref="A40:C40"/>
    <mergeCell ref="D40:O40"/>
    <mergeCell ref="P40:Q40"/>
    <mergeCell ref="R40:U40"/>
    <mergeCell ref="V40:Y40"/>
    <mergeCell ref="Z40:AA40"/>
    <mergeCell ref="AB40:AC40"/>
    <mergeCell ref="AD40:AE40"/>
    <mergeCell ref="A45:AI45"/>
    <mergeCell ref="AD43:AE43"/>
    <mergeCell ref="AF43:AI43"/>
    <mergeCell ref="AB42:AC42"/>
    <mergeCell ref="AD42:AE42"/>
    <mergeCell ref="AF42:AI42"/>
    <mergeCell ref="A43:C43"/>
    <mergeCell ref="D43:O43"/>
    <mergeCell ref="P43:Q43"/>
    <mergeCell ref="R43:U43"/>
    <mergeCell ref="V43:Y43"/>
    <mergeCell ref="Z43:AA43"/>
    <mergeCell ref="AB43:AC43"/>
    <mergeCell ref="D42:O42"/>
    <mergeCell ref="P42:Q42"/>
    <mergeCell ref="R42:U42"/>
    <mergeCell ref="V42:Y42"/>
    <mergeCell ref="Z42:AA42"/>
    <mergeCell ref="A42:C42"/>
    <mergeCell ref="A44:C44"/>
    <mergeCell ref="D44:O44"/>
    <mergeCell ref="P44:Q44"/>
    <mergeCell ref="R44:U44"/>
    <mergeCell ref="V44:Y44"/>
  </mergeCells>
  <printOptions horizontalCentered="1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5283-E9E9-4274-9908-3F1F05480665}">
  <dimension ref="A1:AC36"/>
  <sheetViews>
    <sheetView workbookViewId="0">
      <selection activeCell="T10" sqref="T10"/>
    </sheetView>
  </sheetViews>
  <sheetFormatPr defaultRowHeight="12.75" x14ac:dyDescent="0.2"/>
  <cols>
    <col min="1" max="3" width="9.140625" style="3"/>
    <col min="4" max="16" width="9.140625" style="4"/>
    <col min="17" max="17" width="9.140625" style="3"/>
    <col min="18" max="19" width="9.140625" style="4"/>
    <col min="20" max="24" width="9.140625" style="3"/>
    <col min="25" max="26" width="9.140625" style="5"/>
    <col min="27" max="27" width="11.85546875" style="5" bestFit="1" customWidth="1"/>
    <col min="28" max="28" width="21.7109375" style="5" bestFit="1" customWidth="1"/>
    <col min="29" max="29" width="21.140625" style="5" customWidth="1"/>
    <col min="30" max="16384" width="9.140625" style="5"/>
  </cols>
  <sheetData>
    <row r="1" spans="1:29" ht="15" x14ac:dyDescent="0.25">
      <c r="B1" s="3">
        <f>'SİPARİŞ FİŞİ'!AD50</f>
        <v>0</v>
      </c>
      <c r="C1" s="3" t="str">
        <f>IF(AND(U9&lt;&gt;"",U10&lt;&gt;""),CONCATENATE(U9, T9,U10,T10),IF(AND(U9&lt;&gt;"",U10=""),CONCATENATE(U9,".",T9),IF(AND(U9="",U10&lt;&gt;""),CONCATENATE(U10,".",T10),"")))</f>
        <v/>
      </c>
      <c r="AA1" s="5" t="s">
        <v>68</v>
      </c>
      <c r="AB1" s="6" t="s">
        <v>73</v>
      </c>
      <c r="AC1" s="7" t="s">
        <v>78</v>
      </c>
    </row>
    <row r="2" spans="1:29" ht="15" x14ac:dyDescent="0.25">
      <c r="AA2" s="5" t="s">
        <v>69</v>
      </c>
      <c r="AB2" s="6" t="s">
        <v>74</v>
      </c>
      <c r="AC2" s="7" t="s">
        <v>79</v>
      </c>
    </row>
    <row r="3" spans="1:29" ht="15" x14ac:dyDescent="0.25">
      <c r="D3" s="4">
        <v>13</v>
      </c>
      <c r="E3" s="4">
        <v>12</v>
      </c>
      <c r="F3" s="4">
        <v>11</v>
      </c>
      <c r="G3" s="4">
        <v>10</v>
      </c>
      <c r="H3" s="4">
        <v>9</v>
      </c>
      <c r="I3" s="4">
        <v>8</v>
      </c>
      <c r="J3" s="4">
        <v>7</v>
      </c>
      <c r="K3" s="4">
        <v>6</v>
      </c>
      <c r="L3" s="4">
        <v>5</v>
      </c>
      <c r="M3" s="4">
        <v>4</v>
      </c>
      <c r="N3" s="4">
        <v>3</v>
      </c>
      <c r="O3" s="4">
        <v>2</v>
      </c>
      <c r="P3" s="4">
        <v>1</v>
      </c>
      <c r="R3" s="4">
        <v>2</v>
      </c>
      <c r="S3" s="4">
        <v>1</v>
      </c>
      <c r="AA3" s="5" t="s">
        <v>70</v>
      </c>
      <c r="AB3" s="6" t="s">
        <v>75</v>
      </c>
      <c r="AC3" s="7" t="s">
        <v>80</v>
      </c>
    </row>
    <row r="4" spans="1:29" ht="15" x14ac:dyDescent="0.25"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R4" s="4">
        <v>15</v>
      </c>
      <c r="S4" s="4">
        <v>16</v>
      </c>
      <c r="AA4" s="5" t="s">
        <v>71</v>
      </c>
      <c r="AB4" s="6" t="s">
        <v>76</v>
      </c>
      <c r="AC4" s="7" t="s">
        <v>81</v>
      </c>
    </row>
    <row r="5" spans="1:29" ht="15" x14ac:dyDescent="0.25">
      <c r="AA5" s="5" t="s">
        <v>72</v>
      </c>
      <c r="AB5" s="6" t="s">
        <v>77</v>
      </c>
      <c r="AC5" s="7" t="s">
        <v>82</v>
      </c>
    </row>
    <row r="6" spans="1:29" x14ac:dyDescent="0.2">
      <c r="D6" s="4">
        <f t="shared" ref="D6:P6" si="0">IF((LEN($B$10)&gt;=D3),1,0)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1</v>
      </c>
      <c r="R6" s="4">
        <f>IF((LEN($B$1)&gt;=R3),1,0)</f>
        <v>0</v>
      </c>
      <c r="S6" s="4">
        <f>IF((LEN($B$1)&gt;=S3),1,0)</f>
        <v>1</v>
      </c>
    </row>
    <row r="8" spans="1:29" x14ac:dyDescent="0.2">
      <c r="B8" s="3" t="str">
        <f>TEXT(B1,"0000000000000,00")</f>
        <v>0000000000000,00</v>
      </c>
      <c r="D8" s="4" t="str">
        <f t="shared" ref="D8:P8" si="1">IF(D6&gt;0,(TEXT((MID($B$8,D4,1)),"0")),"")</f>
        <v/>
      </c>
      <c r="E8" s="4" t="str">
        <f t="shared" si="1"/>
        <v/>
      </c>
      <c r="F8" s="4" t="str">
        <f t="shared" si="1"/>
        <v/>
      </c>
      <c r="G8" s="4" t="str">
        <f t="shared" si="1"/>
        <v/>
      </c>
      <c r="H8" s="4" t="str">
        <f t="shared" si="1"/>
        <v/>
      </c>
      <c r="I8" s="4" t="str">
        <f t="shared" si="1"/>
        <v/>
      </c>
      <c r="J8" s="4" t="str">
        <f t="shared" si="1"/>
        <v/>
      </c>
      <c r="K8" s="4" t="str">
        <f t="shared" si="1"/>
        <v/>
      </c>
      <c r="L8" s="4" t="str">
        <f t="shared" si="1"/>
        <v/>
      </c>
      <c r="M8" s="4" t="str">
        <f t="shared" si="1"/>
        <v/>
      </c>
      <c r="N8" s="4" t="str">
        <f t="shared" si="1"/>
        <v/>
      </c>
      <c r="O8" s="4" t="str">
        <f t="shared" si="1"/>
        <v/>
      </c>
      <c r="P8" s="4" t="str">
        <f t="shared" si="1"/>
        <v>0</v>
      </c>
      <c r="R8" s="4" t="str">
        <f>IF(R6&gt;0,(TEXT((MID($B$8,R4,1)),"0")),"")</f>
        <v/>
      </c>
      <c r="S8" s="4" t="str">
        <f>IF(S6&gt;0,(TEXT((MID($B$8,S4,1)),"0")),"")</f>
        <v>0</v>
      </c>
    </row>
    <row r="9" spans="1:29" x14ac:dyDescent="0.2">
      <c r="D9" s="4" t="str">
        <f t="shared" ref="D9:P9" si="2">IF(OR(D8="",D8="0"),"",VLOOKUP(D8,$A$15:$C$23,2,FALSE))</f>
        <v/>
      </c>
      <c r="E9" s="4" t="str">
        <f t="shared" si="2"/>
        <v/>
      </c>
      <c r="F9" s="4" t="str">
        <f t="shared" si="2"/>
        <v/>
      </c>
      <c r="G9" s="4" t="str">
        <f t="shared" si="2"/>
        <v/>
      </c>
      <c r="H9" s="4" t="str">
        <f t="shared" si="2"/>
        <v/>
      </c>
      <c r="I9" s="4" t="str">
        <f t="shared" si="2"/>
        <v/>
      </c>
      <c r="J9" s="4" t="str">
        <f t="shared" si="2"/>
        <v/>
      </c>
      <c r="K9" s="4" t="str">
        <f t="shared" si="2"/>
        <v/>
      </c>
      <c r="L9" s="4" t="str">
        <f t="shared" si="2"/>
        <v/>
      </c>
      <c r="M9" s="4" t="str">
        <f t="shared" si="2"/>
        <v/>
      </c>
      <c r="N9" s="4" t="str">
        <f t="shared" si="2"/>
        <v/>
      </c>
      <c r="O9" s="4" t="str">
        <f t="shared" si="2"/>
        <v/>
      </c>
      <c r="P9" s="4" t="str">
        <f t="shared" si="2"/>
        <v/>
      </c>
      <c r="R9" s="4" t="str">
        <f>IF(OR(R8="",R8="0"),"",VLOOKUP(R8,$A$15:$C$23,2,FALSE))</f>
        <v/>
      </c>
      <c r="S9" s="4" t="str">
        <f>IF(OR(S8="",S8="0"),"",VLOOKUP(S8,$A$15:$C$23,2,FALSE))</f>
        <v/>
      </c>
      <c r="T9" s="3" t="s">
        <v>24</v>
      </c>
      <c r="U9" s="3" t="str">
        <f>CONCATENATE(D10,E10,F10,G10,H10,I10,J10,K10,L10,M10,N10,O10,P10)</f>
        <v/>
      </c>
    </row>
    <row r="10" spans="1:29" x14ac:dyDescent="0.2">
      <c r="B10" s="3">
        <f>INT(B1)</f>
        <v>0</v>
      </c>
      <c r="D10" s="4" t="str">
        <f>IF(D9="","",CONCATENATE(D9,"TRİLYON"))</f>
        <v/>
      </c>
      <c r="E10" s="4" t="str">
        <f>IF(OR(E8="",E8="0"),"",IF(E8="1","YÜZ",CONCATENATE(E9,"YÜZ")))</f>
        <v/>
      </c>
      <c r="F10" s="4" t="str">
        <f>IF(OR(F8="",F8="0"),"",VLOOKUP(F8,$A$15:$C$23,3,FALSE))</f>
        <v/>
      </c>
      <c r="G10" s="4" t="str">
        <f>IF(G8="","",IF(AND(LEN($B$10)=10,G8="1"),"BİRMİLYAR",IF(AND(E8="0",F8="0",G8="0"),"",CONCATENATE(G9,"MİLYAR"))))</f>
        <v/>
      </c>
      <c r="H10" s="4" t="str">
        <f>IF(OR(H8="",H8="0"),"",IF(H8="1","YÜZ",CONCATENATE(H9,"YÜZ")))</f>
        <v/>
      </c>
      <c r="I10" s="4" t="str">
        <f>IF(OR(I8="",I8="0"),"",VLOOKUP(I8,$A$15:$C$23,3,FALSE))</f>
        <v/>
      </c>
      <c r="J10" s="4" t="str">
        <f>IF(J8="","",IF(AND(LEN($B$10)=7,J8="1"),"BİRMİLYON",IF(AND(H8="0",I8="0",J8="0"),"",CONCATENATE(J9,"MİLYON"))))</f>
        <v/>
      </c>
      <c r="K10" s="4" t="str">
        <f>IF(OR(K8="",K8="0"),"",IF(K8="1","YÜZ",CONCATENATE(K9,"YÜZ")))</f>
        <v/>
      </c>
      <c r="L10" s="4" t="str">
        <f>IF(OR(L8="",L8="0"),"",VLOOKUP(L8,$A$15:$C$23,3,FALSE))</f>
        <v/>
      </c>
      <c r="M10" s="4" t="str">
        <f>IF(M8="","",IF(AND(LEN($B$10)=4,M8="1"),"BİN",IF(AND(K8="0",L8="0",M8="0"),"",CONCATENATE(M9,"BİN"))))</f>
        <v/>
      </c>
      <c r="N10" s="4" t="str">
        <f>IF(OR(N8="",N8="0"),"",IF(N8="1","YÜZ",CONCATENATE(N9,"YÜZ")))</f>
        <v/>
      </c>
      <c r="O10" s="4" t="str">
        <f>IF(OR(O8="",O8="0"),"",VLOOKUP(O8,$A$15:$C$23,3,FALSE))</f>
        <v/>
      </c>
      <c r="P10" s="4" t="str">
        <f>IF(P8="","",P9)</f>
        <v/>
      </c>
      <c r="R10" s="4" t="str">
        <f>IF(OR(R8="",R8="0"),"",VLOOKUP(R8,$A$15:$C$23,3,FALSE))</f>
        <v/>
      </c>
      <c r="S10" s="4" t="str">
        <f>IF(S8="","",S9)</f>
        <v/>
      </c>
      <c r="T10" s="3" t="s">
        <v>25</v>
      </c>
      <c r="U10" s="3" t="str">
        <f>CONCATENATE(R10,S10)</f>
        <v/>
      </c>
    </row>
    <row r="15" spans="1:29" x14ac:dyDescent="0.2">
      <c r="A15" s="3" t="s">
        <v>26</v>
      </c>
      <c r="B15" s="3" t="s">
        <v>27</v>
      </c>
      <c r="C15" s="3" t="s">
        <v>28</v>
      </c>
    </row>
    <row r="16" spans="1:29" x14ac:dyDescent="0.2">
      <c r="A16" s="3" t="s">
        <v>29</v>
      </c>
      <c r="B16" s="3" t="s">
        <v>30</v>
      </c>
      <c r="C16" s="3" t="s">
        <v>31</v>
      </c>
    </row>
    <row r="17" spans="1:5" x14ac:dyDescent="0.2">
      <c r="A17" s="3" t="s">
        <v>32</v>
      </c>
      <c r="B17" s="3" t="s">
        <v>33</v>
      </c>
      <c r="C17" s="3" t="s">
        <v>34</v>
      </c>
    </row>
    <row r="18" spans="1:5" x14ac:dyDescent="0.2">
      <c r="A18" s="3" t="s">
        <v>35</v>
      </c>
      <c r="B18" s="3" t="s">
        <v>36</v>
      </c>
      <c r="C18" s="3" t="s">
        <v>37</v>
      </c>
    </row>
    <row r="19" spans="1:5" x14ac:dyDescent="0.2">
      <c r="A19" s="3" t="s">
        <v>38</v>
      </c>
      <c r="B19" s="3" t="s">
        <v>39</v>
      </c>
      <c r="C19" s="3" t="s">
        <v>40</v>
      </c>
    </row>
    <row r="20" spans="1:5" x14ac:dyDescent="0.2">
      <c r="A20" s="3" t="s">
        <v>41</v>
      </c>
      <c r="B20" s="3" t="s">
        <v>42</v>
      </c>
      <c r="C20" s="3" t="s">
        <v>43</v>
      </c>
    </row>
    <row r="21" spans="1:5" x14ac:dyDescent="0.2">
      <c r="A21" s="3" t="s">
        <v>44</v>
      </c>
      <c r="B21" s="3" t="s">
        <v>45</v>
      </c>
      <c r="C21" s="3" t="s">
        <v>46</v>
      </c>
    </row>
    <row r="22" spans="1:5" x14ac:dyDescent="0.2">
      <c r="A22" s="3" t="s">
        <v>47</v>
      </c>
      <c r="B22" s="3" t="s">
        <v>48</v>
      </c>
      <c r="C22" s="3" t="s">
        <v>49</v>
      </c>
    </row>
    <row r="23" spans="1:5" x14ac:dyDescent="0.2">
      <c r="A23" s="3" t="s">
        <v>50</v>
      </c>
      <c r="B23" s="3" t="s">
        <v>51</v>
      </c>
      <c r="C23" s="3" t="s">
        <v>52</v>
      </c>
    </row>
    <row r="25" spans="1:5" x14ac:dyDescent="0.2">
      <c r="A25" s="3" t="s">
        <v>53</v>
      </c>
      <c r="B25" s="3">
        <v>43263</v>
      </c>
      <c r="D25" s="4">
        <v>1</v>
      </c>
      <c r="E25" s="4" t="s">
        <v>54</v>
      </c>
    </row>
    <row r="26" spans="1:5" x14ac:dyDescent="0.2">
      <c r="A26" s="3" t="s">
        <v>55</v>
      </c>
      <c r="B26" s="3" t="str">
        <f>CONCATENATE(LOOKUP(MONTH(B25),D25:D36,E25:E36)," ",YEAR(B25))</f>
        <v>June 2018</v>
      </c>
      <c r="C26" s="3">
        <v>43191</v>
      </c>
      <c r="D26" s="4">
        <v>2</v>
      </c>
      <c r="E26" s="4" t="s">
        <v>56</v>
      </c>
    </row>
    <row r="27" spans="1:5" x14ac:dyDescent="0.2">
      <c r="A27" s="3" t="s">
        <v>57</v>
      </c>
      <c r="B27" s="3">
        <v>9500693727</v>
      </c>
      <c r="D27" s="4">
        <v>3</v>
      </c>
      <c r="E27" s="4" t="s">
        <v>58</v>
      </c>
    </row>
    <row r="28" spans="1:5" x14ac:dyDescent="0.2">
      <c r="D28" s="4">
        <v>4</v>
      </c>
      <c r="E28" s="4" t="s">
        <v>59</v>
      </c>
    </row>
    <row r="29" spans="1:5" x14ac:dyDescent="0.2">
      <c r="D29" s="4">
        <v>5</v>
      </c>
      <c r="E29" s="4" t="s">
        <v>60</v>
      </c>
    </row>
    <row r="30" spans="1:5" x14ac:dyDescent="0.2">
      <c r="D30" s="4">
        <v>6</v>
      </c>
      <c r="E30" s="4" t="s">
        <v>61</v>
      </c>
    </row>
    <row r="31" spans="1:5" x14ac:dyDescent="0.2">
      <c r="D31" s="4">
        <v>7</v>
      </c>
      <c r="E31" s="4" t="s">
        <v>62</v>
      </c>
    </row>
    <row r="32" spans="1:5" x14ac:dyDescent="0.2">
      <c r="D32" s="4">
        <v>8</v>
      </c>
      <c r="E32" s="4" t="s">
        <v>63</v>
      </c>
    </row>
    <row r="33" spans="4:5" x14ac:dyDescent="0.2">
      <c r="D33" s="4">
        <v>9</v>
      </c>
      <c r="E33" s="4" t="s">
        <v>64</v>
      </c>
    </row>
    <row r="34" spans="4:5" x14ac:dyDescent="0.2">
      <c r="D34" s="4">
        <v>10</v>
      </c>
      <c r="E34" s="4" t="s">
        <v>65</v>
      </c>
    </row>
    <row r="35" spans="4:5" x14ac:dyDescent="0.2">
      <c r="D35" s="4">
        <v>11</v>
      </c>
      <c r="E35" s="4" t="s">
        <v>66</v>
      </c>
    </row>
    <row r="36" spans="4:5" x14ac:dyDescent="0.2">
      <c r="D36" s="4">
        <v>12</v>
      </c>
      <c r="E36" s="4" t="s">
        <v>67</v>
      </c>
    </row>
  </sheetData>
  <hyperlinks>
    <hyperlink ref="AB1" r:id="rId1" xr:uid="{7B6E9D34-9C6E-4AFD-A349-18CCBA882DE2}"/>
    <hyperlink ref="AB2" r:id="rId2" xr:uid="{C8609D1F-DFEC-4A33-BB39-3EE8365F1239}"/>
    <hyperlink ref="AB3" r:id="rId3" xr:uid="{5AA6B8F2-8758-414F-BC9C-DF94370F6EE9}"/>
    <hyperlink ref="AB4" r:id="rId4" xr:uid="{5DDBFBCC-DDE2-45E5-8E00-CB3A1F5931A4}"/>
    <hyperlink ref="AB5" r:id="rId5" xr:uid="{AF0D03DD-5409-4455-BB60-5851EE7DD02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SİPARİŞ FİŞİ</vt:lpstr>
      <vt:lpstr>YazıFormül</vt:lpstr>
      <vt:lpstr>'SİPARİŞ FİŞİ'!Yazdırma_Alanı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2019-05-14T07:07:07Z</dcterms:modified>
</cp:coreProperties>
</file>